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U:\EMVA_igenylesi csomagok\Támogatási kérelmek\KAP 2023-2027\STÉ\"/>
    </mc:Choice>
  </mc:AlternateContent>
  <xr:revisionPtr revIDLastSave="0" documentId="13_ncr:1_{815D7AC6-4765-4507-AF8F-5957252B0C46}" xr6:coauthVersionLast="47" xr6:coauthVersionMax="47" xr10:uidLastSave="{00000000-0000-0000-0000-000000000000}"/>
  <bookViews>
    <workbookView xWindow="-120" yWindow="-120" windowWidth="51840" windowHeight="21240" firstSheet="2" activeTab="2" xr2:uid="{00000000-000D-0000-FFFF-FFFF00000000}"/>
  </bookViews>
  <sheets>
    <sheet name="Állatlétszám" sheetId="3" state="hidden" r:id="rId1"/>
    <sheet name="növények" sheetId="2" state="hidden" r:id="rId2"/>
    <sheet name="STÉ" sheetId="1" r:id="rId3"/>
    <sheet name="Háttér" sheetId="4" state="hidden" r:id="rId4"/>
  </sheets>
  <definedNames>
    <definedName name="_xlnm._FilterDatabase" localSheetId="1" hidden="1">növények!$A$4:$D$407</definedName>
    <definedName name="_xlnm.Print_Titles" localSheetId="1">növények!$1:$2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1" l="1"/>
  <c r="J63" i="1"/>
  <c r="J64" i="1"/>
  <c r="J65" i="1"/>
  <c r="J66" i="1"/>
  <c r="J67" i="1"/>
  <c r="K67" i="1" s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G13" i="1"/>
  <c r="H60" i="1"/>
  <c r="H59" i="1"/>
  <c r="H54" i="1"/>
  <c r="H53" i="1"/>
  <c r="H52" i="1"/>
  <c r="I52" i="1" s="1"/>
  <c r="H51" i="1"/>
  <c r="H50" i="1"/>
  <c r="I50" i="1" s="1"/>
  <c r="H49" i="1"/>
  <c r="H48" i="1"/>
  <c r="H47" i="1"/>
  <c r="H35" i="1"/>
  <c r="H34" i="1"/>
  <c r="H33" i="1"/>
  <c r="H32" i="1"/>
  <c r="K70" i="1"/>
  <c r="K84" i="1"/>
  <c r="H28" i="1"/>
  <c r="H17" i="1"/>
  <c r="I17" i="1" s="1"/>
  <c r="G84" i="1"/>
  <c r="G70" i="1"/>
  <c r="G67" i="1"/>
  <c r="I32" i="1"/>
  <c r="I51" i="1"/>
  <c r="G52" i="1"/>
  <c r="G51" i="1"/>
  <c r="G50" i="1"/>
  <c r="G46" i="1"/>
  <c r="G32" i="1"/>
  <c r="G40" i="1"/>
  <c r="G15" i="1"/>
  <c r="K62" i="1" l="1"/>
  <c r="K63" i="1"/>
  <c r="K64" i="1"/>
  <c r="K65" i="1"/>
  <c r="K66" i="1"/>
  <c r="K68" i="1"/>
  <c r="K69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5" i="1"/>
  <c r="K86" i="1"/>
  <c r="K87" i="1"/>
  <c r="K88" i="1"/>
  <c r="K89" i="1"/>
  <c r="K90" i="1"/>
  <c r="K91" i="1"/>
  <c r="K92" i="1"/>
  <c r="K93" i="1"/>
  <c r="K94" i="1"/>
  <c r="K95" i="1"/>
  <c r="J96" i="1"/>
  <c r="K96" i="1" s="1"/>
  <c r="J61" i="1"/>
  <c r="K61" i="1" s="1"/>
  <c r="K99" i="1" l="1"/>
  <c r="H58" i="1"/>
  <c r="H57" i="1"/>
  <c r="H56" i="1"/>
  <c r="H55" i="1"/>
  <c r="H31" i="1"/>
  <c r="H30" i="1"/>
  <c r="G89" i="1" l="1"/>
  <c r="G90" i="1"/>
  <c r="G91" i="1"/>
  <c r="G92" i="1"/>
  <c r="G93" i="1"/>
  <c r="G94" i="1"/>
  <c r="G95" i="1"/>
  <c r="G96" i="1"/>
  <c r="G88" i="1"/>
  <c r="G87" i="1" l="1"/>
  <c r="B45" i="3" l="1"/>
  <c r="M42" i="3" l="1"/>
  <c r="L42" i="3"/>
  <c r="K42" i="3"/>
  <c r="J42" i="3"/>
  <c r="I42" i="3"/>
  <c r="H42" i="3"/>
  <c r="G42" i="3"/>
  <c r="F42" i="3"/>
  <c r="E42" i="3"/>
  <c r="B42" i="3"/>
  <c r="M41" i="3"/>
  <c r="L41" i="3"/>
  <c r="K41" i="3"/>
  <c r="J41" i="3"/>
  <c r="I41" i="3"/>
  <c r="H41" i="3"/>
  <c r="G41" i="3"/>
  <c r="F41" i="3"/>
  <c r="E41" i="3"/>
  <c r="D41" i="3"/>
  <c r="D43" i="3" s="1"/>
  <c r="C41" i="3"/>
  <c r="C43" i="3" s="1"/>
  <c r="B41" i="3"/>
  <c r="B43" i="3" s="1"/>
  <c r="M38" i="3"/>
  <c r="L38" i="3"/>
  <c r="K38" i="3"/>
  <c r="J38" i="3"/>
  <c r="I38" i="3"/>
  <c r="H38" i="3"/>
  <c r="G38" i="3"/>
  <c r="F38" i="3"/>
  <c r="E38" i="3"/>
  <c r="D38" i="3"/>
  <c r="C38" i="3"/>
  <c r="B38" i="3"/>
  <c r="M37" i="3"/>
  <c r="L37" i="3"/>
  <c r="K37" i="3"/>
  <c r="J37" i="3"/>
  <c r="I37" i="3"/>
  <c r="H37" i="3"/>
  <c r="G37" i="3"/>
  <c r="F37" i="3"/>
  <c r="E37" i="3"/>
  <c r="D37" i="3"/>
  <c r="C37" i="3"/>
  <c r="B37" i="3"/>
  <c r="M43" i="3" l="1"/>
  <c r="K43" i="3"/>
  <c r="L43" i="3"/>
  <c r="J43" i="3"/>
  <c r="H43" i="3"/>
  <c r="I43" i="3"/>
  <c r="E43" i="3"/>
  <c r="F43" i="3"/>
  <c r="G43" i="3"/>
  <c r="I28" i="1"/>
  <c r="I30" i="1"/>
  <c r="I31" i="1"/>
  <c r="I33" i="1"/>
  <c r="I34" i="1"/>
  <c r="I35" i="1"/>
  <c r="I47" i="1"/>
  <c r="I48" i="1"/>
  <c r="I49" i="1"/>
  <c r="I53" i="1"/>
  <c r="I54" i="1"/>
  <c r="I55" i="1"/>
  <c r="I56" i="1"/>
  <c r="I57" i="1"/>
  <c r="I58" i="1"/>
  <c r="I59" i="1"/>
  <c r="I60" i="1"/>
  <c r="I98" i="1" l="1"/>
  <c r="I5" i="1"/>
  <c r="B44" i="3"/>
  <c r="G8" i="1"/>
  <c r="G9" i="1"/>
  <c r="G10" i="1"/>
  <c r="G11" i="1"/>
  <c r="G12" i="1"/>
  <c r="G1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3" i="1"/>
  <c r="G34" i="1"/>
  <c r="G35" i="1"/>
  <c r="G36" i="1"/>
  <c r="G37" i="1"/>
  <c r="G38" i="1"/>
  <c r="G39" i="1"/>
  <c r="G41" i="1"/>
  <c r="G42" i="1"/>
  <c r="G43" i="1"/>
  <c r="G44" i="1"/>
  <c r="G45" i="1"/>
  <c r="G47" i="1"/>
  <c r="G48" i="1"/>
  <c r="G49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8" i="1"/>
  <c r="G69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5" i="1"/>
  <c r="G86" i="1"/>
  <c r="G7" i="1"/>
  <c r="G97" i="1" l="1"/>
  <c r="G101" i="1" s="1"/>
  <c r="K5" i="1"/>
  <c r="G5" i="1"/>
  <c r="H98" i="1" s="1"/>
  <c r="F97" i="1" l="1"/>
  <c r="J99" i="1"/>
  <c r="J101" i="1" s="1"/>
  <c r="F100" i="1"/>
  <c r="G100" i="1"/>
  <c r="H101" i="1" l="1"/>
  <c r="F101" i="1" l="1"/>
</calcChain>
</file>

<file path=xl/sharedStrings.xml><?xml version="1.0" encoding="utf-8"?>
<sst xmlns="http://schemas.openxmlformats.org/spreadsheetml/2006/main" count="1770" uniqueCount="1096">
  <si>
    <t>Termékkód</t>
  </si>
  <si>
    <t>Termék megnevezése</t>
  </si>
  <si>
    <t>Standard Termelési Érték (Ft)</t>
  </si>
  <si>
    <t>Közönséges búza és tönköly</t>
  </si>
  <si>
    <t>ha</t>
  </si>
  <si>
    <t>Durumbúza</t>
  </si>
  <si>
    <t>Rozs</t>
  </si>
  <si>
    <t>Árpa</t>
  </si>
  <si>
    <t>Zab</t>
  </si>
  <si>
    <t>Rizs</t>
  </si>
  <si>
    <t>Egyéb gabonafélék</t>
  </si>
  <si>
    <t>Burgonya</t>
  </si>
  <si>
    <t>Cukorrépa</t>
  </si>
  <si>
    <t>Dohány</t>
  </si>
  <si>
    <t>Komló</t>
  </si>
  <si>
    <t>Káposztarepce és réparepce</t>
  </si>
  <si>
    <t>Napraforgó</t>
  </si>
  <si>
    <t>Szója</t>
  </si>
  <si>
    <t>Olajlen</t>
  </si>
  <si>
    <t>Rostkender</t>
  </si>
  <si>
    <t>Friss zöldségfélék, dinnye, szamóca - járható takarás (üvegház, fóliasátor) alatt</t>
  </si>
  <si>
    <t>Egyéb szántóföldi növények</t>
  </si>
  <si>
    <t>Faiskolák</t>
  </si>
  <si>
    <t>Egyéb ültetvények</t>
  </si>
  <si>
    <t>Karácsonyfa</t>
  </si>
  <si>
    <t xml:space="preserve"> 100m²</t>
  </si>
  <si>
    <t>db</t>
  </si>
  <si>
    <t>Tejhasznú tehén</t>
  </si>
  <si>
    <t>100 db</t>
  </si>
  <si>
    <t>Tojótyúk</t>
  </si>
  <si>
    <t>Egyéb baromfi</t>
  </si>
  <si>
    <t>Pulyka</t>
  </si>
  <si>
    <t>Kacsa</t>
  </si>
  <si>
    <t>Strucc</t>
  </si>
  <si>
    <t xml:space="preserve">Méhcsaládok </t>
  </si>
  <si>
    <t>kaptár</t>
  </si>
  <si>
    <t>Mértékegység</t>
  </si>
  <si>
    <t>Kód</t>
  </si>
  <si>
    <t>Megnevezés</t>
  </si>
  <si>
    <t>SFH kód</t>
  </si>
  <si>
    <t>1. Gabonafélék</t>
  </si>
  <si>
    <t>GAB01</t>
  </si>
  <si>
    <t>Búza és kétszeres és egyéb búza</t>
  </si>
  <si>
    <t>D01</t>
  </si>
  <si>
    <t>GAB02</t>
  </si>
  <si>
    <t>D02</t>
  </si>
  <si>
    <t>Durum búza</t>
  </si>
  <si>
    <t>GAB03</t>
  </si>
  <si>
    <t xml:space="preserve">Rozs </t>
  </si>
  <si>
    <t>D03</t>
  </si>
  <si>
    <t>GAB04</t>
  </si>
  <si>
    <t>D04</t>
  </si>
  <si>
    <t>GAB05</t>
  </si>
  <si>
    <t xml:space="preserve">Zab </t>
  </si>
  <si>
    <t>D05</t>
  </si>
  <si>
    <t>GAB06</t>
  </si>
  <si>
    <t>Kukorica</t>
  </si>
  <si>
    <t>D06</t>
  </si>
  <si>
    <t>Szemeskukorica</t>
  </si>
  <si>
    <t>GAB08</t>
  </si>
  <si>
    <t>Tritikále</t>
  </si>
  <si>
    <t>D08</t>
  </si>
  <si>
    <t>GAB09</t>
  </si>
  <si>
    <t>Pohánka</t>
  </si>
  <si>
    <t>GAB10</t>
  </si>
  <si>
    <t xml:space="preserve">Mohar </t>
  </si>
  <si>
    <t>GAB12</t>
  </si>
  <si>
    <t>Cukorcirok</t>
  </si>
  <si>
    <t>GAB13</t>
  </si>
  <si>
    <t>Seprűcirok</t>
  </si>
  <si>
    <t>D35</t>
  </si>
  <si>
    <t>Egyéb ipari növények, egyéb</t>
  </si>
  <si>
    <t>GAB14</t>
  </si>
  <si>
    <t>Szemescirok</t>
  </si>
  <si>
    <t>GAB15</t>
  </si>
  <si>
    <t>Indiánrizs</t>
  </si>
  <si>
    <t>GAB16</t>
  </si>
  <si>
    <t>Köles</t>
  </si>
  <si>
    <t>GAB17</t>
  </si>
  <si>
    <t>Fénymag</t>
  </si>
  <si>
    <t>GAB18</t>
  </si>
  <si>
    <t>Tavaszi búza</t>
  </si>
  <si>
    <t>GAB19</t>
  </si>
  <si>
    <t>Évelő rozs</t>
  </si>
  <si>
    <t>RIZ03</t>
  </si>
  <si>
    <t>D07</t>
  </si>
  <si>
    <t>2. Hüvelyesek</t>
  </si>
  <si>
    <t>HUV01</t>
  </si>
  <si>
    <t>Szárazborsó</t>
  </si>
  <si>
    <t>D09E</t>
  </si>
  <si>
    <t>Száraz hüvelyesek: borsó, száraz bab, csillagfürt</t>
  </si>
  <si>
    <t>HUV02</t>
  </si>
  <si>
    <t>Lóbab</t>
  </si>
  <si>
    <t>HUV03</t>
  </si>
  <si>
    <t>Disznóbab</t>
  </si>
  <si>
    <t>HUV04</t>
  </si>
  <si>
    <t>Homoki bab</t>
  </si>
  <si>
    <t>D09G</t>
  </si>
  <si>
    <t>Száraz hüvelyesek, egyéb</t>
  </si>
  <si>
    <t>HUV05</t>
  </si>
  <si>
    <t>Édes csillagfürt (mag)</t>
  </si>
  <si>
    <t>HUV06</t>
  </si>
  <si>
    <t xml:space="preserve">Lencse </t>
  </si>
  <si>
    <t>D09F</t>
  </si>
  <si>
    <t>Száraz hüvelyesek: lencse, csicseri borsó, bükkönyfélék</t>
  </si>
  <si>
    <t>HUV07</t>
  </si>
  <si>
    <t>Takarmánybükköny</t>
  </si>
  <si>
    <t>HUV08</t>
  </si>
  <si>
    <t>Csicseriborsó</t>
  </si>
  <si>
    <t>HUV09</t>
  </si>
  <si>
    <t>Szegletes lednek</t>
  </si>
  <si>
    <t>3. Gumósnövények</t>
  </si>
  <si>
    <t>BUR01</t>
  </si>
  <si>
    <t>D10</t>
  </si>
  <si>
    <t>4. Ipari növények</t>
  </si>
  <si>
    <t>CUK01</t>
  </si>
  <si>
    <t>D11</t>
  </si>
  <si>
    <t>DBU01</t>
  </si>
  <si>
    <t>Dohány- Burley</t>
  </si>
  <si>
    <t>D23</t>
  </si>
  <si>
    <t>DVI02</t>
  </si>
  <si>
    <t>Dohány- Virginia</t>
  </si>
  <si>
    <t>KOM01</t>
  </si>
  <si>
    <t>D24</t>
  </si>
  <si>
    <t>IPA01</t>
  </si>
  <si>
    <t>Szójabab</t>
  </si>
  <si>
    <t>D28</t>
  </si>
  <si>
    <t>IPA02</t>
  </si>
  <si>
    <t>Káposztarepce</t>
  </si>
  <si>
    <t>D26</t>
  </si>
  <si>
    <t>IPA03</t>
  </si>
  <si>
    <t>Réparepce</t>
  </si>
  <si>
    <t>IPA04</t>
  </si>
  <si>
    <t>Szezámmag</t>
  </si>
  <si>
    <t>D30</t>
  </si>
  <si>
    <t>Egyéb olajosmagvú növények</t>
  </si>
  <si>
    <t>IPA05</t>
  </si>
  <si>
    <t>Olajlenmag</t>
  </si>
  <si>
    <t>D29</t>
  </si>
  <si>
    <t>IPA06</t>
  </si>
  <si>
    <t>Földimogyoró</t>
  </si>
  <si>
    <t>IPA07</t>
  </si>
  <si>
    <t>Sáfránymag</t>
  </si>
  <si>
    <t>IPA08</t>
  </si>
  <si>
    <t>Mustármag</t>
  </si>
  <si>
    <t>IPA09</t>
  </si>
  <si>
    <t>Ricinusmag</t>
  </si>
  <si>
    <t>IPA10</t>
  </si>
  <si>
    <t>Mák</t>
  </si>
  <si>
    <t>IPA11</t>
  </si>
  <si>
    <t>Olajretekmag</t>
  </si>
  <si>
    <t>IPA12</t>
  </si>
  <si>
    <t>Olajtökmag</t>
  </si>
  <si>
    <t>IPA13</t>
  </si>
  <si>
    <t>Négermag</t>
  </si>
  <si>
    <t>IPA14</t>
  </si>
  <si>
    <t>Vadrepcemag</t>
  </si>
  <si>
    <t>IPA15</t>
  </si>
  <si>
    <t>Gomborkamag</t>
  </si>
  <si>
    <t>IPA16</t>
  </si>
  <si>
    <t>Cikóriagyökér</t>
  </si>
  <si>
    <t>IPA17</t>
  </si>
  <si>
    <t xml:space="preserve">Napraforgómag </t>
  </si>
  <si>
    <t>D27</t>
  </si>
  <si>
    <t>IPA18</t>
  </si>
  <si>
    <t>Rost célra termesztett kender</t>
  </si>
  <si>
    <t>D32</t>
  </si>
  <si>
    <t>5. Energianövények</t>
  </si>
  <si>
    <t>EFU01</t>
  </si>
  <si>
    <t>Energiafű</t>
  </si>
  <si>
    <t>G06B</t>
  </si>
  <si>
    <t>ENE02</t>
  </si>
  <si>
    <t>Energiaakác</t>
  </si>
  <si>
    <t>G06A</t>
  </si>
  <si>
    <t>Sarjaztatásos fás szárú energiaültetvény</t>
  </si>
  <si>
    <t>ENE03</t>
  </si>
  <si>
    <t>Energianyár</t>
  </si>
  <si>
    <t>ENE05</t>
  </si>
  <si>
    <t>Energiafűz</t>
  </si>
  <si>
    <t>ENE06</t>
  </si>
  <si>
    <t>Egyéb rövid vágásfordulójú sarjerdő</t>
  </si>
  <si>
    <t>EMI01</t>
  </si>
  <si>
    <t>Energia Miscanthus</t>
  </si>
  <si>
    <t>EBM01</t>
  </si>
  <si>
    <t>Amerikai bársonymályva</t>
  </si>
  <si>
    <t>6. Zöldségnövények</t>
  </si>
  <si>
    <t>ZOL01</t>
  </si>
  <si>
    <t>Karfiol</t>
  </si>
  <si>
    <t>D14A</t>
  </si>
  <si>
    <t>Friss zöldségfélék, dinnye, szamóca - szabadföldi és alacsony takarás alatt, szántóföldi vetésforgóban</t>
  </si>
  <si>
    <t>ZOL02</t>
  </si>
  <si>
    <t>Brokkoli</t>
  </si>
  <si>
    <t>ZOL03</t>
  </si>
  <si>
    <t>Bimbóskel</t>
  </si>
  <si>
    <t>ZOL04</t>
  </si>
  <si>
    <t>Fejes káposzta</t>
  </si>
  <si>
    <t>ZOL05</t>
  </si>
  <si>
    <t>Kelkáposzta</t>
  </si>
  <si>
    <t>ZOL06</t>
  </si>
  <si>
    <t>Karalábé</t>
  </si>
  <si>
    <t>ZOL07</t>
  </si>
  <si>
    <t>Kínai kel</t>
  </si>
  <si>
    <t>ZOL08</t>
  </si>
  <si>
    <t>Zeller</t>
  </si>
  <si>
    <t>ZOL09</t>
  </si>
  <si>
    <t>Póréhagyma</t>
  </si>
  <si>
    <t>ZOL10</t>
  </si>
  <si>
    <t>Fejessaláta</t>
  </si>
  <si>
    <t>ZOL11</t>
  </si>
  <si>
    <t>Endívia</t>
  </si>
  <si>
    <t>ZOL12</t>
  </si>
  <si>
    <t>Sóska</t>
  </si>
  <si>
    <t>ZOL13</t>
  </si>
  <si>
    <t>Spenót</t>
  </si>
  <si>
    <t>ZOL14</t>
  </si>
  <si>
    <t>Spárga</t>
  </si>
  <si>
    <t>ZOL15</t>
  </si>
  <si>
    <t>Articsóka</t>
  </si>
  <si>
    <t>ZOL16</t>
  </si>
  <si>
    <t>Petrezselyem</t>
  </si>
  <si>
    <t>ZOL17</t>
  </si>
  <si>
    <t>Rebarbara</t>
  </si>
  <si>
    <t>ZOL18</t>
  </si>
  <si>
    <t>Édeskömény</t>
  </si>
  <si>
    <t>ZOL19</t>
  </si>
  <si>
    <t>Galambbegysaláta</t>
  </si>
  <si>
    <t>ZOL20</t>
  </si>
  <si>
    <t>Spanyol Articsóka</t>
  </si>
  <si>
    <t>ZOL21</t>
  </si>
  <si>
    <t>Zsázsa</t>
  </si>
  <si>
    <t>ZOL22</t>
  </si>
  <si>
    <t>Paradicsom</t>
  </si>
  <si>
    <t>ZOL23</t>
  </si>
  <si>
    <t>Uborka</t>
  </si>
  <si>
    <t>ZOL24</t>
  </si>
  <si>
    <t>Tojásgyümölcs</t>
  </si>
  <si>
    <t>ZOL25</t>
  </si>
  <si>
    <t>Tök (kivéve olajtökmag)</t>
  </si>
  <si>
    <t>ZOL26</t>
  </si>
  <si>
    <t>Cukkini</t>
  </si>
  <si>
    <t>ZOL27</t>
  </si>
  <si>
    <t>Paprika</t>
  </si>
  <si>
    <t>ZOL28</t>
  </si>
  <si>
    <t>Sárgarépa</t>
  </si>
  <si>
    <t>ZOL29</t>
  </si>
  <si>
    <t>Fokhagyma</t>
  </si>
  <si>
    <t>ZOL30</t>
  </si>
  <si>
    <t>Vöröshagyma</t>
  </si>
  <si>
    <t>ZOL31</t>
  </si>
  <si>
    <t>Lilahagyma</t>
  </si>
  <si>
    <t>ZOL32</t>
  </si>
  <si>
    <t>Cékla</t>
  </si>
  <si>
    <t>ZOL33</t>
  </si>
  <si>
    <t>Feketegyökér</t>
  </si>
  <si>
    <t>ZOL34</t>
  </si>
  <si>
    <t>Metélőhagyma</t>
  </si>
  <si>
    <t>ZOL35</t>
  </si>
  <si>
    <t>Retek</t>
  </si>
  <si>
    <t>ZOL36</t>
  </si>
  <si>
    <t>Torma</t>
  </si>
  <si>
    <t>ZOL37</t>
  </si>
  <si>
    <t>Zöldborsó</t>
  </si>
  <si>
    <t>ZOL38</t>
  </si>
  <si>
    <t>Cukorborsó</t>
  </si>
  <si>
    <t>ZOL39</t>
  </si>
  <si>
    <t>Futóbab</t>
  </si>
  <si>
    <t>ZOL40</t>
  </si>
  <si>
    <t>Szárazbab</t>
  </si>
  <si>
    <t>ZOL41</t>
  </si>
  <si>
    <t>Zöldbab</t>
  </si>
  <si>
    <t>ZOL42</t>
  </si>
  <si>
    <t>Pattogatni való kukorica</t>
  </si>
  <si>
    <t>ZOL43</t>
  </si>
  <si>
    <t>Csemegekukorica</t>
  </si>
  <si>
    <t>ZOL45</t>
  </si>
  <si>
    <t>Pasztinák</t>
  </si>
  <si>
    <t>ZOL46</t>
  </si>
  <si>
    <t>Újzélandi spenót</t>
  </si>
  <si>
    <t>ZOL47</t>
  </si>
  <si>
    <t>Mezei csibehúr</t>
  </si>
  <si>
    <t>ZOL44</t>
  </si>
  <si>
    <t>Egyéb zöldség</t>
  </si>
  <si>
    <t>7. Gyümölcsök</t>
  </si>
  <si>
    <t>GYU01</t>
  </si>
  <si>
    <t>Dinnye</t>
  </si>
  <si>
    <t>GYU03</t>
  </si>
  <si>
    <t>Tökre oltott dinnye</t>
  </si>
  <si>
    <t>GYU02</t>
  </si>
  <si>
    <t>Földieper (szamóca)</t>
  </si>
  <si>
    <t>Bogyósok</t>
  </si>
  <si>
    <t>GYU09</t>
  </si>
  <si>
    <t>Piros ribiszke</t>
  </si>
  <si>
    <t>G01A</t>
  </si>
  <si>
    <t>Gyümölcsültetvények, mérsékelt égövi friss</t>
  </si>
  <si>
    <t>GYU10</t>
  </si>
  <si>
    <t>Egyéb ribiszke</t>
  </si>
  <si>
    <t>GYU12</t>
  </si>
  <si>
    <t>Piros ribiszke törzses oltvány</t>
  </si>
  <si>
    <t>GYU04</t>
  </si>
  <si>
    <t>Málna</t>
  </si>
  <si>
    <t>GYU05</t>
  </si>
  <si>
    <t>Piszke</t>
  </si>
  <si>
    <t>GYU13</t>
  </si>
  <si>
    <t>Piszke törzses oltvány</t>
  </si>
  <si>
    <t>GYU06</t>
  </si>
  <si>
    <t>Szeder</t>
  </si>
  <si>
    <t>GYU14</t>
  </si>
  <si>
    <t>Tüske nélküli szeder</t>
  </si>
  <si>
    <t>GYU07</t>
  </si>
  <si>
    <t>Yosta (rikö)</t>
  </si>
  <si>
    <t>GYU11</t>
  </si>
  <si>
    <t>Homoktövis</t>
  </si>
  <si>
    <t>GYU08</t>
  </si>
  <si>
    <t>Termesztett bodza</t>
  </si>
  <si>
    <t>8. Takarmánynövények-keverékek</t>
  </si>
  <si>
    <t>TAK01</t>
  </si>
  <si>
    <t>Szudáni cirokfű</t>
  </si>
  <si>
    <t>D18B3</t>
  </si>
  <si>
    <t>Takarmánynövények - egyéb zöldtakarmányok, egyéb</t>
  </si>
  <si>
    <t>TAK02</t>
  </si>
  <si>
    <t>Silócirok</t>
  </si>
  <si>
    <t>TAK03</t>
  </si>
  <si>
    <t>Lucerna</t>
  </si>
  <si>
    <t>TAK04</t>
  </si>
  <si>
    <t>Komlós lucerna</t>
  </si>
  <si>
    <t>TAK05</t>
  </si>
  <si>
    <t>Sárkerep lucerna</t>
  </si>
  <si>
    <t>TAK06</t>
  </si>
  <si>
    <t>Tarkavirágú lucerna</t>
  </si>
  <si>
    <t>TAK07</t>
  </si>
  <si>
    <t>Vöröshere</t>
  </si>
  <si>
    <t>TAK08</t>
  </si>
  <si>
    <t>Bíborhere</t>
  </si>
  <si>
    <t>TAK09</t>
  </si>
  <si>
    <t>Fehérhere</t>
  </si>
  <si>
    <t>TAK10</t>
  </si>
  <si>
    <t>Korcshere</t>
  </si>
  <si>
    <t>TAK11</t>
  </si>
  <si>
    <t>Perzsahere</t>
  </si>
  <si>
    <t>TAK12</t>
  </si>
  <si>
    <t>Alexandriai here</t>
  </si>
  <si>
    <t>TAK13</t>
  </si>
  <si>
    <t>Somkóró</t>
  </si>
  <si>
    <t>TAK14</t>
  </si>
  <si>
    <t>Takarmánybaltacim</t>
  </si>
  <si>
    <t>TAK15</t>
  </si>
  <si>
    <t>Szarvaskerep</t>
  </si>
  <si>
    <t>TAK16</t>
  </si>
  <si>
    <t>Nyúlszapuka</t>
  </si>
  <si>
    <t>TAK17</t>
  </si>
  <si>
    <t>Szeradella</t>
  </si>
  <si>
    <t>TAK18</t>
  </si>
  <si>
    <t>Takarmányborsó</t>
  </si>
  <si>
    <t>TAK19</t>
  </si>
  <si>
    <t>Mezei borsó</t>
  </si>
  <si>
    <t>TAK20</t>
  </si>
  <si>
    <t>D12</t>
  </si>
  <si>
    <t>Takarmánygyökerek és -káposzták</t>
  </si>
  <si>
    <t>TAK21</t>
  </si>
  <si>
    <t>Tifon</t>
  </si>
  <si>
    <t>TAK22</t>
  </si>
  <si>
    <t>Takarmánykáposzta</t>
  </si>
  <si>
    <t>TAK23</t>
  </si>
  <si>
    <t>Tarlórépa</t>
  </si>
  <si>
    <t>TAK24</t>
  </si>
  <si>
    <t>Takarmányrépa</t>
  </si>
  <si>
    <t>TAK25</t>
  </si>
  <si>
    <t>Csicsóka</t>
  </si>
  <si>
    <t>TAK26</t>
  </si>
  <si>
    <t>Murokrépa</t>
  </si>
  <si>
    <t>TAK27</t>
  </si>
  <si>
    <t>Tarka koronafürt</t>
  </si>
  <si>
    <t>TAK28</t>
  </si>
  <si>
    <t>Görög széna</t>
  </si>
  <si>
    <t>TAK29</t>
  </si>
  <si>
    <t>Fehérvirágú somkóró</t>
  </si>
  <si>
    <t>TAK30</t>
  </si>
  <si>
    <t>Takarmányretek</t>
  </si>
  <si>
    <t>TAK31</t>
  </si>
  <si>
    <t>Mézontófű</t>
  </si>
  <si>
    <t>TAK32</t>
  </si>
  <si>
    <t>Takarmányfüvek</t>
  </si>
  <si>
    <t>TAK33</t>
  </si>
  <si>
    <t>Keszthelyi keverék (rozs és káposztarepce)</t>
  </si>
  <si>
    <t>TAK34</t>
  </si>
  <si>
    <t>Rozsos szöszösbükköny</t>
  </si>
  <si>
    <t>TAK35</t>
  </si>
  <si>
    <t>Őszi búzás pannon bükköny</t>
  </si>
  <si>
    <t>TAK36</t>
  </si>
  <si>
    <t>Legány-féle keverék (pannon- vagy szöszösbükköny, rozs, búza, árpa vagy bíborhere keverék)</t>
  </si>
  <si>
    <t>TAK37</t>
  </si>
  <si>
    <t>Zabos bükköny</t>
  </si>
  <si>
    <t>TAK38</t>
  </si>
  <si>
    <t>Zabos borsó</t>
  </si>
  <si>
    <t>TAK39</t>
  </si>
  <si>
    <t>Borsós kukoricacsalamádé</t>
  </si>
  <si>
    <t>D18B1</t>
  </si>
  <si>
    <t>Takarmánynövények - egyéb zöldtakarmányok, silókukorica</t>
  </si>
  <si>
    <t>TAK40</t>
  </si>
  <si>
    <t>Borsós napraforgó-csalamádé</t>
  </si>
  <si>
    <t>TAK41</t>
  </si>
  <si>
    <t>Napraforgós kukoricacsalamádé</t>
  </si>
  <si>
    <t>TAK42</t>
  </si>
  <si>
    <t>Szójás silókukorica</t>
  </si>
  <si>
    <t>TAK43</t>
  </si>
  <si>
    <t>Füves lucerna és füves here</t>
  </si>
  <si>
    <t>TAK44</t>
  </si>
  <si>
    <t>Silókukorica</t>
  </si>
  <si>
    <t>TAK45</t>
  </si>
  <si>
    <t>Egyéb zöldtakarmány (elsősorban egynyári takarmánynövények)</t>
  </si>
  <si>
    <t>TAK46</t>
  </si>
  <si>
    <t>Takarmánymályva</t>
  </si>
  <si>
    <t>10. Aromás-, gyógy- és fűszernövények</t>
  </si>
  <si>
    <t>AGF01</t>
  </si>
  <si>
    <t>Fűszerpaprika</t>
  </si>
  <si>
    <t>D34</t>
  </si>
  <si>
    <t>Illóolaj-, gyógy- és fûszernövények</t>
  </si>
  <si>
    <t>AGF02</t>
  </si>
  <si>
    <t>Angyalgyökér</t>
  </si>
  <si>
    <t>AGF03</t>
  </si>
  <si>
    <t>Kamilla</t>
  </si>
  <si>
    <t>AGF04</t>
  </si>
  <si>
    <t>AGF05</t>
  </si>
  <si>
    <t>Digitalis</t>
  </si>
  <si>
    <t>AGF06</t>
  </si>
  <si>
    <t>Tárnics</t>
  </si>
  <si>
    <t>AGF07</t>
  </si>
  <si>
    <t>Izsóp</t>
  </si>
  <si>
    <t>AGF08</t>
  </si>
  <si>
    <t>Jázmin</t>
  </si>
  <si>
    <t>AGF09</t>
  </si>
  <si>
    <t>Levendula</t>
  </si>
  <si>
    <t>AGF10</t>
  </si>
  <si>
    <t>Majoranna</t>
  </si>
  <si>
    <t>AGF11</t>
  </si>
  <si>
    <t>Menta</t>
  </si>
  <si>
    <t>AGF12</t>
  </si>
  <si>
    <t>Meténg</t>
  </si>
  <si>
    <t>AGF13</t>
  </si>
  <si>
    <t>Psyllium</t>
  </si>
  <si>
    <t>AGF14</t>
  </si>
  <si>
    <t>Sáfrány</t>
  </si>
  <si>
    <t>AGF15</t>
  </si>
  <si>
    <t>Körömvirág</t>
  </si>
  <si>
    <t>AGF17</t>
  </si>
  <si>
    <t>Macskagyökérfű</t>
  </si>
  <si>
    <t>AGF18</t>
  </si>
  <si>
    <t>Tárkony</t>
  </si>
  <si>
    <t>AGF19</t>
  </si>
  <si>
    <t>Konyhakömény</t>
  </si>
  <si>
    <t>AGF20</t>
  </si>
  <si>
    <t>Citromfű</t>
  </si>
  <si>
    <t>AGF21</t>
  </si>
  <si>
    <t>Bazsalikom</t>
  </si>
  <si>
    <t>AGF22</t>
  </si>
  <si>
    <t>Rozmaring</t>
  </si>
  <si>
    <t>AGF23</t>
  </si>
  <si>
    <t>Lestyán</t>
  </si>
  <si>
    <t>AGF24</t>
  </si>
  <si>
    <t>Szöszös ökörfarkkóró</t>
  </si>
  <si>
    <t>AGF25</t>
  </si>
  <si>
    <t>Anyarozs</t>
  </si>
  <si>
    <t>AGF26</t>
  </si>
  <si>
    <t>Kapor</t>
  </si>
  <si>
    <t>AGF28</t>
  </si>
  <si>
    <t>Ánizs</t>
  </si>
  <si>
    <t>AGF29</t>
  </si>
  <si>
    <t>Borsikafű</t>
  </si>
  <si>
    <t>AGF32</t>
  </si>
  <si>
    <t>Kerti kakukkfű</t>
  </si>
  <si>
    <t>AGF30</t>
  </si>
  <si>
    <t>Koriander</t>
  </si>
  <si>
    <t>AGF31</t>
  </si>
  <si>
    <t>Máriatövis</t>
  </si>
  <si>
    <t>AGF27</t>
  </si>
  <si>
    <t>Egyéb aromás és fűszernövények</t>
  </si>
  <si>
    <t>11. Fóliás és üvegházi növények</t>
  </si>
  <si>
    <t>FOL01</t>
  </si>
  <si>
    <t>Fóliás és üvegházi növények</t>
  </si>
  <si>
    <t>D15</t>
  </si>
  <si>
    <t>12. Virágok és dísznövények</t>
  </si>
  <si>
    <t>VIR01</t>
  </si>
  <si>
    <t>Virágok és dísznövények (kivéve kertészetek)</t>
  </si>
  <si>
    <t>D16</t>
  </si>
  <si>
    <t>Virágok, dísznövények - szabadföldi és alacsony takarás (síkfólia, fóliaalagút, hollandiágy)</t>
  </si>
  <si>
    <t xml:space="preserve">13.  Pihentetett terület  </t>
  </si>
  <si>
    <t>PIH01</t>
  </si>
  <si>
    <t>Pihentetett terület</t>
  </si>
  <si>
    <t>D22</t>
  </si>
  <si>
    <t>Parlag, ugar támogatással (set-aside)</t>
  </si>
  <si>
    <t>II. Szőlő- és gyümölcsültetvények</t>
  </si>
  <si>
    <t>ULT01</t>
  </si>
  <si>
    <t>Alma</t>
  </si>
  <si>
    <t>ULT15</t>
  </si>
  <si>
    <t>Körte</t>
  </si>
  <si>
    <t>ULT18</t>
  </si>
  <si>
    <t>Birs</t>
  </si>
  <si>
    <t>ULT03</t>
  </si>
  <si>
    <t>Őszibarack</t>
  </si>
  <si>
    <t>ULT04</t>
  </si>
  <si>
    <t>Sárgabarack</t>
  </si>
  <si>
    <t>ULT16</t>
  </si>
  <si>
    <t>Meggy</t>
  </si>
  <si>
    <t>ULT17</t>
  </si>
  <si>
    <t>Cseresznye</t>
  </si>
  <si>
    <t>ULT06</t>
  </si>
  <si>
    <t>Szilva</t>
  </si>
  <si>
    <t>ULT07</t>
  </si>
  <si>
    <t>Naspolya</t>
  </si>
  <si>
    <t>ULT08</t>
  </si>
  <si>
    <t>Dió</t>
  </si>
  <si>
    <t>G01C</t>
  </si>
  <si>
    <t>Gyümölcsültetvények, héjasok</t>
  </si>
  <si>
    <t>ULT09</t>
  </si>
  <si>
    <t>Mogyoró</t>
  </si>
  <si>
    <t>ULT10</t>
  </si>
  <si>
    <t>Mandula</t>
  </si>
  <si>
    <t>ULT11</t>
  </si>
  <si>
    <t>Szelídgesztenye</t>
  </si>
  <si>
    <t>ULT12</t>
  </si>
  <si>
    <t>Vegyes gyümölcsös</t>
  </si>
  <si>
    <t>ULT14</t>
  </si>
  <si>
    <t>Egyéb gyümölcsültetvény</t>
  </si>
  <si>
    <t>ULT19</t>
  </si>
  <si>
    <t>Borszőlő ültetvény</t>
  </si>
  <si>
    <t>G04A</t>
  </si>
  <si>
    <t>Minõségi borszõlõ ültetvények</t>
  </si>
  <si>
    <t>ULT20</t>
  </si>
  <si>
    <t>Egyéb szőlőültetvény</t>
  </si>
  <si>
    <t>G04C</t>
  </si>
  <si>
    <t>Csemegeszõlõ ültetvények</t>
  </si>
  <si>
    <t>ULT21</t>
  </si>
  <si>
    <t>Füge</t>
  </si>
  <si>
    <t>HAG01</t>
  </si>
  <si>
    <t>Hagyományos gyümölcsös alma</t>
  </si>
  <si>
    <t>HAG03</t>
  </si>
  <si>
    <t>Hagyományos gyümölcsös őszibarack</t>
  </si>
  <si>
    <t>HAG04</t>
  </si>
  <si>
    <t>Hagyományos gyümölcsös sárgabarack</t>
  </si>
  <si>
    <t>HAG06</t>
  </si>
  <si>
    <t>Hagyományos gyümölcsös szilva</t>
  </si>
  <si>
    <t>HAG07</t>
  </si>
  <si>
    <t>Hagyományos gyümölcsös naspolya</t>
  </si>
  <si>
    <t>HAG08</t>
  </si>
  <si>
    <t>Hagyományos gyümölcsös dió</t>
  </si>
  <si>
    <t>HAG09</t>
  </si>
  <si>
    <t>Hagyományos gyümölcsös mogyoró</t>
  </si>
  <si>
    <t>HAG10</t>
  </si>
  <si>
    <t>Hagyományos gyümölcsös mandula</t>
  </si>
  <si>
    <t>HAG11</t>
  </si>
  <si>
    <t>Hagyományos gyümölcsös szelídgesztenye</t>
  </si>
  <si>
    <t>HAG12</t>
  </si>
  <si>
    <t>Hagyományos gyümölcsös vegyes</t>
  </si>
  <si>
    <t>HAG15</t>
  </si>
  <si>
    <t>Hagyományos gyümölcsös körte</t>
  </si>
  <si>
    <t>HAG16</t>
  </si>
  <si>
    <t>Hagyományos gyümölcsös meggy</t>
  </si>
  <si>
    <t>HAG17</t>
  </si>
  <si>
    <t>Hagyományos gyümölcsös cseresznye</t>
  </si>
  <si>
    <t>HAG18</t>
  </si>
  <si>
    <t>Hagyományos gyümölcsös birs</t>
  </si>
  <si>
    <t>I V. Faiskolai és egyéb termékek</t>
  </si>
  <si>
    <t>FAT01</t>
  </si>
  <si>
    <t>Gyümölcsfaiskola</t>
  </si>
  <si>
    <t>G05</t>
  </si>
  <si>
    <t>FAT02</t>
  </si>
  <si>
    <t xml:space="preserve">Szőlőoltvány-iskola </t>
  </si>
  <si>
    <t>FAT03</t>
  </si>
  <si>
    <t>Dísznövény-, és erdészeti faiskola</t>
  </si>
  <si>
    <t>FAT04</t>
  </si>
  <si>
    <t>Karácsonyfa ültetvény</t>
  </si>
  <si>
    <t>G06</t>
  </si>
  <si>
    <t>V. Legelő és gyep</t>
  </si>
  <si>
    <t>ALL01</t>
  </si>
  <si>
    <t>Állandó legelő (legeltetett)</t>
  </si>
  <si>
    <t>F01</t>
  </si>
  <si>
    <t>Belterjes (intenzív) gyep (rét és legelõ)</t>
  </si>
  <si>
    <t>ALL02</t>
  </si>
  <si>
    <t>Állandó legelő (kaszált)</t>
  </si>
  <si>
    <t>F02</t>
  </si>
  <si>
    <t>Külterjes (extenzív) gyep (rét és legelõ)</t>
  </si>
  <si>
    <t>GYE01</t>
  </si>
  <si>
    <t>Egyéb gyep (legeltetett)</t>
  </si>
  <si>
    <t>D18A</t>
  </si>
  <si>
    <t>Takarmánynövények - idõszaki gyep</t>
  </si>
  <si>
    <t>GYE02</t>
  </si>
  <si>
    <t>Egyéb gyep (kaszált)</t>
  </si>
  <si>
    <t>FRL01</t>
  </si>
  <si>
    <t>Fásított rét-legelő</t>
  </si>
  <si>
    <t>VI. Konyhakertek</t>
  </si>
  <si>
    <t>KHK01</t>
  </si>
  <si>
    <t>Konyhakertek</t>
  </si>
  <si>
    <t>E</t>
  </si>
  <si>
    <t>Konyhakert</t>
  </si>
  <si>
    <t xml:space="preserve">VII. Vetőmagvak </t>
  </si>
  <si>
    <t>1. Rostnövények (vetőmag)</t>
  </si>
  <si>
    <t>KEN01</t>
  </si>
  <si>
    <t xml:space="preserve">Kender (vetőmag célra) </t>
  </si>
  <si>
    <t>D19</t>
  </si>
  <si>
    <t>Szántóföldi szaporítóanyag (magvak és palánták)</t>
  </si>
  <si>
    <t>ROL01</t>
  </si>
  <si>
    <t>Rostlen (vetőmag célra)</t>
  </si>
  <si>
    <t>2. Pázsitfűfélék (vetőmag)</t>
  </si>
  <si>
    <t>VET01</t>
  </si>
  <si>
    <t>Ebtippan (vetőmag célra)</t>
  </si>
  <si>
    <t>VET02</t>
  </si>
  <si>
    <t>Óriás tippan (vetőmag célra)</t>
  </si>
  <si>
    <t>VET03</t>
  </si>
  <si>
    <t>Fehér tippan (vetőmag célra)</t>
  </si>
  <si>
    <t>VET04</t>
  </si>
  <si>
    <t>Cérnatippan (vetőmag célra)</t>
  </si>
  <si>
    <t>VET05</t>
  </si>
  <si>
    <t>Francia perje (vetőmag célra)</t>
  </si>
  <si>
    <t>VET06</t>
  </si>
  <si>
    <t>Csomós ebír (vetőmag célra)</t>
  </si>
  <si>
    <t>VET07</t>
  </si>
  <si>
    <t>Nádképű csenkesz (vetőmag célra)</t>
  </si>
  <si>
    <t>VET08</t>
  </si>
  <si>
    <t>Juhcsenkesz (vetőmag célra)</t>
  </si>
  <si>
    <t>VET09</t>
  </si>
  <si>
    <t>Réti csenkesz (vetőmag célra)</t>
  </si>
  <si>
    <t>VET10</t>
  </si>
  <si>
    <t>Vörös csenkesz (vetőmag célra)</t>
  </si>
  <si>
    <t>VET11</t>
  </si>
  <si>
    <t>Csenkeszperje (vetőmag célra)</t>
  </si>
  <si>
    <t>VET12</t>
  </si>
  <si>
    <t>Olasz perje (vetőmag célra)</t>
  </si>
  <si>
    <t>VET13</t>
  </si>
  <si>
    <t>Angol perje (vetőmag célra)</t>
  </si>
  <si>
    <t>VET14</t>
  </si>
  <si>
    <t>Hibrid perje (vetőmag célra)</t>
  </si>
  <si>
    <t>VET15</t>
  </si>
  <si>
    <t>Gumós komócsin (vetőmag célra)</t>
  </si>
  <si>
    <t>VET16</t>
  </si>
  <si>
    <t>Réti komócsin (vetőmag célra)</t>
  </si>
  <si>
    <t>VET17</t>
  </si>
  <si>
    <t>Ligeti perje (vetőmag célra)</t>
  </si>
  <si>
    <t>VET18</t>
  </si>
  <si>
    <t>Réti perje (vetőmag célra)</t>
  </si>
  <si>
    <t>VET19</t>
  </si>
  <si>
    <t>Mocsári perje (vetőmag célra)</t>
  </si>
  <si>
    <t>VET20</t>
  </si>
  <si>
    <t>Sovány perje (vetőmag célra)</t>
  </si>
  <si>
    <t>3. Hüvelyesek (vetőmag)</t>
  </si>
  <si>
    <t>VET21</t>
  </si>
  <si>
    <t>Koronás baltavirág (vetőmag célra)</t>
  </si>
  <si>
    <t>VET22</t>
  </si>
  <si>
    <t>Komlós lucerna (vetőmag célra)</t>
  </si>
  <si>
    <t>VET23</t>
  </si>
  <si>
    <t>Takarmánylucerna (vetőmag célra)</t>
  </si>
  <si>
    <t>VET24</t>
  </si>
  <si>
    <t>Takarmánybaltacím (vetőmag célra)</t>
  </si>
  <si>
    <t>VET25</t>
  </si>
  <si>
    <t>Alexandriai here (vetőmag célra)</t>
  </si>
  <si>
    <t>VET26</t>
  </si>
  <si>
    <t>Korcs v. svédhere (vetőmag célra)</t>
  </si>
  <si>
    <t>VET27</t>
  </si>
  <si>
    <t>Bíborhere (vetőmag célra)</t>
  </si>
  <si>
    <t>VET28</t>
  </si>
  <si>
    <t>Vörös here (vetőmag célra)</t>
  </si>
  <si>
    <t>VET29</t>
  </si>
  <si>
    <t>Fehér here (vetőmag célra)</t>
  </si>
  <si>
    <t>VET30</t>
  </si>
  <si>
    <t>Lódi lóhere (vetőmag célra)</t>
  </si>
  <si>
    <t>VET31</t>
  </si>
  <si>
    <t>Fonák lóhere (vetőmag célra)</t>
  </si>
  <si>
    <t>VET32</t>
  </si>
  <si>
    <t>Szöszös bükköny (vetőmag célra)</t>
  </si>
  <si>
    <t>4. Hibridek (vetőmag)</t>
  </si>
  <si>
    <t>VET33</t>
  </si>
  <si>
    <t>Hibrid kukorica (vetőmag célra)</t>
  </si>
  <si>
    <t>VET34</t>
  </si>
  <si>
    <t>Hibrid napraforgó (vetőmag célra)</t>
  </si>
  <si>
    <t xml:space="preserve">VIII. Egyéb </t>
  </si>
  <si>
    <t>EKE01</t>
  </si>
  <si>
    <t xml:space="preserve">Egyéb kender (rost és vetőmag céltól eltérő célból termesztett kender) </t>
  </si>
  <si>
    <t>D20</t>
  </si>
  <si>
    <t>EGY01</t>
  </si>
  <si>
    <t>Egyéb termelt növény</t>
  </si>
  <si>
    <t>UGA02</t>
  </si>
  <si>
    <t>Zöldugar</t>
  </si>
  <si>
    <t>NAD01</t>
  </si>
  <si>
    <t>Nád</t>
  </si>
  <si>
    <t>Erdők</t>
  </si>
  <si>
    <t>BU001</t>
  </si>
  <si>
    <t>Bükkös</t>
  </si>
  <si>
    <t>BU002</t>
  </si>
  <si>
    <t>Kocsánytalan tölgyes-bükkös</t>
  </si>
  <si>
    <t>BU003</t>
  </si>
  <si>
    <t>Gyertyános-kocsánytalan tölgyes-bükkös</t>
  </si>
  <si>
    <t>BU004</t>
  </si>
  <si>
    <t>Gyertyános-bükkös</t>
  </si>
  <si>
    <t>BU005</t>
  </si>
  <si>
    <t>Kőrises-bükkös</t>
  </si>
  <si>
    <t>BU006</t>
  </si>
  <si>
    <t>Egyéb lomb elegyes-bükkös</t>
  </si>
  <si>
    <t>BU007</t>
  </si>
  <si>
    <t>Fenyő elegyes-bükkös</t>
  </si>
  <si>
    <t>BU008</t>
  </si>
  <si>
    <t>Gyertyános-kocsánytalan tölgyes</t>
  </si>
  <si>
    <t>BU009</t>
  </si>
  <si>
    <t>Bükkös-gyertyános-kocsánytalan tölgyes</t>
  </si>
  <si>
    <t>BU010</t>
  </si>
  <si>
    <t>Cseres-gyertyános-kocsánytalan tölgyes</t>
  </si>
  <si>
    <t>BU011</t>
  </si>
  <si>
    <t>Egyéb lomb elegyes-gyertyános-kocsánytalan tölgyes</t>
  </si>
  <si>
    <t>BU012</t>
  </si>
  <si>
    <t>Fenyő elegyes-gyertyános-kocsánytalan tölgyes</t>
  </si>
  <si>
    <t>BU013</t>
  </si>
  <si>
    <t>Gyertyános-kocsányos tölgyes</t>
  </si>
  <si>
    <t>BU014</t>
  </si>
  <si>
    <t>Cseres-gyertyános-kocsányos tölgyes</t>
  </si>
  <si>
    <t>BU015</t>
  </si>
  <si>
    <t>Egyéb lomb elegyes-gyertyános-kocsányos tölgyes</t>
  </si>
  <si>
    <t>BU016</t>
  </si>
  <si>
    <t>Fenyő elegyes -gyertyános-kocsányos tölgyes</t>
  </si>
  <si>
    <t>BU017</t>
  </si>
  <si>
    <t>Kocsánytalan tölgyes</t>
  </si>
  <si>
    <t>BU018</t>
  </si>
  <si>
    <t>Cseres-kocsánytalan tölgyes</t>
  </si>
  <si>
    <t>BU019</t>
  </si>
  <si>
    <t>Hársas-kocsánytalan tölgyes</t>
  </si>
  <si>
    <t>BU020</t>
  </si>
  <si>
    <t>Molyhos tölgyes-kocsánytalan tölgyes</t>
  </si>
  <si>
    <t>BU021</t>
  </si>
  <si>
    <t>Cseres-erdeifenyves-kocsánytalan tölgyes</t>
  </si>
  <si>
    <t>BU022</t>
  </si>
  <si>
    <t>Erdeifenyves-kocsánytalan tölgyes</t>
  </si>
  <si>
    <t>BU023</t>
  </si>
  <si>
    <t>Egyéb lomb elegyes-kocsánytalan tölgyes</t>
  </si>
  <si>
    <t>BU024</t>
  </si>
  <si>
    <t>Egyéb fenyő elegyes-kocsánytalan tölgyes</t>
  </si>
  <si>
    <t>BU025</t>
  </si>
  <si>
    <t>Kocsányos tölgyes</t>
  </si>
  <si>
    <t>BU026</t>
  </si>
  <si>
    <t>Cseres-kocsányos tölgyes</t>
  </si>
  <si>
    <t>BU027</t>
  </si>
  <si>
    <t>Hazai nyáras-kocsányos tölgyes</t>
  </si>
  <si>
    <t>BU028</t>
  </si>
  <si>
    <t>Mézgás égeres-kocsányos tölgyes</t>
  </si>
  <si>
    <t>BU029</t>
  </si>
  <si>
    <t>Kőrises-kocsányos tölgyes</t>
  </si>
  <si>
    <t>BU030</t>
  </si>
  <si>
    <t>Egyéb lomb elegyes-kocsányos tölgyes</t>
  </si>
  <si>
    <t>BU031</t>
  </si>
  <si>
    <t>Fenyő elegyes-kocsányos tölgyes</t>
  </si>
  <si>
    <t>EK032</t>
  </si>
  <si>
    <t>Cseres</t>
  </si>
  <si>
    <t>EK033</t>
  </si>
  <si>
    <t>Kocsánytalan tölgyes-cseres</t>
  </si>
  <si>
    <t>EK034</t>
  </si>
  <si>
    <t>Kocsányos tölgyes-cseres</t>
  </si>
  <si>
    <t>EK035</t>
  </si>
  <si>
    <t>Molyhos tölgyes-cseres</t>
  </si>
  <si>
    <t>EK036</t>
  </si>
  <si>
    <t>Egyéb lomb elegyes-cseres</t>
  </si>
  <si>
    <t>EK037</t>
  </si>
  <si>
    <t>Erdeifenyves-cseres</t>
  </si>
  <si>
    <t>EK038</t>
  </si>
  <si>
    <t>Feketefenyves-cseres</t>
  </si>
  <si>
    <t>EK039</t>
  </si>
  <si>
    <t>Egyéb fenyő elegyes-cseres</t>
  </si>
  <si>
    <t>BU040</t>
  </si>
  <si>
    <t>Virágos kőrises-molyhos tölgyes</t>
  </si>
  <si>
    <t>BU041</t>
  </si>
  <si>
    <t>Kocsánytalan tölgyes-molyhos tölgyes</t>
  </si>
  <si>
    <t>BU042</t>
  </si>
  <si>
    <t>Cseres-molyhos tölgyes</t>
  </si>
  <si>
    <t>BU043</t>
  </si>
  <si>
    <t>Egyéb elegyes-molyhos tölgyes</t>
  </si>
  <si>
    <t>AK044</t>
  </si>
  <si>
    <t>Akácos</t>
  </si>
  <si>
    <t>AK045</t>
  </si>
  <si>
    <t>Nemes nyáras-akácos</t>
  </si>
  <si>
    <t>AK046</t>
  </si>
  <si>
    <t>Hazai nyáras-akácos</t>
  </si>
  <si>
    <t>AK047</t>
  </si>
  <si>
    <t>Egyéb lomb elegyes-akácos</t>
  </si>
  <si>
    <t>AK048</t>
  </si>
  <si>
    <t>Fenyő elegyes-akácos</t>
  </si>
  <si>
    <t>EK049</t>
  </si>
  <si>
    <t>Gyertyános</t>
  </si>
  <si>
    <t>EK050</t>
  </si>
  <si>
    <t>Elegyes-gyertyános</t>
  </si>
  <si>
    <t>EK051</t>
  </si>
  <si>
    <t>Juharos</t>
  </si>
  <si>
    <t>EK052</t>
  </si>
  <si>
    <t>Elegyes-juharos</t>
  </si>
  <si>
    <t>EK053</t>
  </si>
  <si>
    <t>Kőrises</t>
  </si>
  <si>
    <t>EK054</t>
  </si>
  <si>
    <t>Tölgyes-kőrises</t>
  </si>
  <si>
    <t>EK055</t>
  </si>
  <si>
    <t>Egyéb elegyes-kőrises</t>
  </si>
  <si>
    <t>EK056</t>
  </si>
  <si>
    <t>Vörös tölgyes</t>
  </si>
  <si>
    <t>EK057</t>
  </si>
  <si>
    <t>Fekete diós</t>
  </si>
  <si>
    <t>EK058</t>
  </si>
  <si>
    <t>Egyéb kemény lombos</t>
  </si>
  <si>
    <t>NF059</t>
  </si>
  <si>
    <t>Nemes nyáras</t>
  </si>
  <si>
    <t>NF060</t>
  </si>
  <si>
    <t>Hazai nyáras-nemes nyáras</t>
  </si>
  <si>
    <t>NF061</t>
  </si>
  <si>
    <t>Akácos-nemes nyáras</t>
  </si>
  <si>
    <t>NF062</t>
  </si>
  <si>
    <t>Egyéb lomb elegyes-nemes nyáras</t>
  </si>
  <si>
    <t>NF063</t>
  </si>
  <si>
    <t>Fenyő elegyes-nemes nyáras</t>
  </si>
  <si>
    <t>NF064</t>
  </si>
  <si>
    <t>Nemes füzes</t>
  </si>
  <si>
    <t>NF065</t>
  </si>
  <si>
    <t>Elegyes-nemes füzes</t>
  </si>
  <si>
    <t>EL066</t>
  </si>
  <si>
    <t>Hazai nyáras</t>
  </si>
  <si>
    <t>EL067</t>
  </si>
  <si>
    <t>Nemes nyáras-hazai nyáras</t>
  </si>
  <si>
    <t>EL068</t>
  </si>
  <si>
    <t>Akácos-hazai nyáras</t>
  </si>
  <si>
    <t>EL069</t>
  </si>
  <si>
    <t>Kocsányos tölgyes-hazai nyáras</t>
  </si>
  <si>
    <t>EL070</t>
  </si>
  <si>
    <t>Egyéb lomb elegyes-hazai nyáras</t>
  </si>
  <si>
    <t>EL071</t>
  </si>
  <si>
    <t>Borókás-hazai nyáras</t>
  </si>
  <si>
    <t>EL072</t>
  </si>
  <si>
    <t>Fenyő elegyes-hazai nyáras</t>
  </si>
  <si>
    <t>EL073</t>
  </si>
  <si>
    <t>Füzes</t>
  </si>
  <si>
    <t>EL074</t>
  </si>
  <si>
    <t>Elegyes-füzes</t>
  </si>
  <si>
    <t>EL075</t>
  </si>
  <si>
    <t>Mézgás égeres</t>
  </si>
  <si>
    <t>EL076</t>
  </si>
  <si>
    <t>Elegyes-mézgás égeres</t>
  </si>
  <si>
    <t>EK077</t>
  </si>
  <si>
    <t>Hársas</t>
  </si>
  <si>
    <t>EK078</t>
  </si>
  <si>
    <t>Elegyes-hársas</t>
  </si>
  <si>
    <t>EL079</t>
  </si>
  <si>
    <t>Nyíres</t>
  </si>
  <si>
    <t>EL080</t>
  </si>
  <si>
    <t>Elegyes-nyíres</t>
  </si>
  <si>
    <t>EL081</t>
  </si>
  <si>
    <t>Egyéb lágy lombos</t>
  </si>
  <si>
    <t>FE082</t>
  </si>
  <si>
    <t>Erdeifenyves</t>
  </si>
  <si>
    <t>FE083</t>
  </si>
  <si>
    <t>Bükkös-erdeifenyves</t>
  </si>
  <si>
    <t>FE084</t>
  </si>
  <si>
    <t>Gyertyános-kocsánytalan tölgyes-erdeifenyves</t>
  </si>
  <si>
    <t>FE085</t>
  </si>
  <si>
    <t>Tölgyes-erdeifenyves</t>
  </si>
  <si>
    <t>FE086</t>
  </si>
  <si>
    <t>Cseres-erdeifenyves</t>
  </si>
  <si>
    <t>FE087</t>
  </si>
  <si>
    <t>Akácos-erdeifenyves</t>
  </si>
  <si>
    <t>FE088</t>
  </si>
  <si>
    <t>Egyéb lomb elegyes-erdeifenyves</t>
  </si>
  <si>
    <t>FE089</t>
  </si>
  <si>
    <t>Fenyő elegyes-erdeifenyves</t>
  </si>
  <si>
    <t>FE090</t>
  </si>
  <si>
    <t>Feketefenyves</t>
  </si>
  <si>
    <t>FE091</t>
  </si>
  <si>
    <t>Cseres-feketefenyves</t>
  </si>
  <si>
    <t>FE092</t>
  </si>
  <si>
    <t>Tölgyes-feketefenyves</t>
  </si>
  <si>
    <t>FE093</t>
  </si>
  <si>
    <t>Egyéb lomb elegyes-feketefenyves</t>
  </si>
  <si>
    <t>FE094</t>
  </si>
  <si>
    <t>Fenyő elegyes-feketefenyves</t>
  </si>
  <si>
    <t>FE095</t>
  </si>
  <si>
    <t>Lucfenyves</t>
  </si>
  <si>
    <t>FE096</t>
  </si>
  <si>
    <t>Bükkös-lucfenyves</t>
  </si>
  <si>
    <t>FE097</t>
  </si>
  <si>
    <t>Egyéb lomb elegyes-lucfenyves</t>
  </si>
  <si>
    <t>FE098</t>
  </si>
  <si>
    <t>Fenyő elegyes-lucfenyves</t>
  </si>
  <si>
    <t>FE099</t>
  </si>
  <si>
    <t>Vörös fenyves</t>
  </si>
  <si>
    <t>FE100</t>
  </si>
  <si>
    <t>Egyéb fenyves</t>
  </si>
  <si>
    <t>FE101</t>
  </si>
  <si>
    <t>Lomb elegyes-egyéb fenyves</t>
  </si>
  <si>
    <t>Árolyam</t>
  </si>
  <si>
    <t>Összesen</t>
  </si>
  <si>
    <t>Mennyiség</t>
  </si>
  <si>
    <t>STÉ</t>
  </si>
  <si>
    <t>Kecske</t>
  </si>
  <si>
    <t>nap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</si>
  <si>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</si>
  <si>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</si>
  <si>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</si>
  <si>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</si>
  <si>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</si>
  <si>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</si>
  <si>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</si>
  <si>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</si>
  <si>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</si>
  <si>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</si>
  <si>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</si>
  <si>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</si>
  <si>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Nyitó- és zárólétszám</t>
  </si>
  <si>
    <t>Hóeleji nyitólétszám</t>
  </si>
  <si>
    <t>Hóvégi zárólétszám</t>
  </si>
  <si>
    <t>Átlagos állatlétszám</t>
  </si>
  <si>
    <t>Összes állat</t>
  </si>
  <si>
    <t>Napok száma</t>
  </si>
  <si>
    <t>Havi átlaglétszám</t>
  </si>
  <si>
    <t>Éves átlagos állatlétszám</t>
  </si>
  <si>
    <t>Éves átlagos állatlétszám állategységben</t>
  </si>
  <si>
    <t>Állategység számítás</t>
  </si>
  <si>
    <t>5. számú melléklet az 50/2008. (IV. 24.) FVM rendelethez</t>
  </si>
  <si>
    <t>57/2014. (IV. 30.) VM rendelet</t>
  </si>
  <si>
    <t>Két évnél idősebb bika, tehén és más szarvasmarhafélék, hat hónapnál idősebb lófélék</t>
  </si>
  <si>
    <t>Szarvasmarhafélék hat hónapos kortól két éves korig</t>
  </si>
  <si>
    <t>Hat hónapnál fiatalabb szarvasmarhafélék</t>
  </si>
  <si>
    <t>Szamár, öszvér</t>
  </si>
  <si>
    <t>Juh</t>
  </si>
  <si>
    <t>Tenyészkoca &gt;50 kg</t>
  </si>
  <si>
    <t>Egyéb sertés</t>
  </si>
  <si>
    <t>A Standard Termelési Érték (STÉ) számítás</t>
  </si>
  <si>
    <t>Ágazat</t>
  </si>
  <si>
    <t>Állattenyésztés</t>
  </si>
  <si>
    <t>Kertészet</t>
  </si>
  <si>
    <t>Növénytermesztés</t>
  </si>
  <si>
    <t>C_8</t>
  </si>
  <si>
    <t>C_9</t>
  </si>
  <si>
    <t>Naposcsibe</t>
  </si>
  <si>
    <t>Előnevelt csirke</t>
  </si>
  <si>
    <t>C_10</t>
  </si>
  <si>
    <t>Fácán</t>
  </si>
  <si>
    <t>C_11</t>
  </si>
  <si>
    <t>C_12</t>
  </si>
  <si>
    <t>C_13</t>
  </si>
  <si>
    <t>C_14</t>
  </si>
  <si>
    <t>C_15</t>
  </si>
  <si>
    <t>C_16</t>
  </si>
  <si>
    <t>C_17</t>
  </si>
  <si>
    <t>Fogoly</t>
  </si>
  <si>
    <t>Emu</t>
  </si>
  <si>
    <t>Csincsilla, nőivarú tenyészállat</t>
  </si>
  <si>
    <t>Dámszarvas</t>
  </si>
  <si>
    <t>Gímszarvas</t>
  </si>
  <si>
    <t>Muflon</t>
  </si>
  <si>
    <t>Vaddisznó</t>
  </si>
  <si>
    <t>Üzemi</t>
  </si>
  <si>
    <t>Kertészeti</t>
  </si>
  <si>
    <t>Kertészet és állatenyésztés részaránya összesen</t>
  </si>
  <si>
    <t>Állattenyésztési</t>
  </si>
  <si>
    <t>Benyújtáskori potenciál</t>
  </si>
  <si>
    <t>Összesen üzemi</t>
  </si>
  <si>
    <t>C1110T</t>
  </si>
  <si>
    <t>C1120T</t>
  </si>
  <si>
    <t>C1200T</t>
  </si>
  <si>
    <t>Rozs és őszi gabonafélék keverékei (kétszeres)</t>
  </si>
  <si>
    <t>C1300T</t>
  </si>
  <si>
    <t>C1400T</t>
  </si>
  <si>
    <t>Zab és tavaszi gabonafélék keverékei (kivéve kétszeres)</t>
  </si>
  <si>
    <t>C1500T</t>
  </si>
  <si>
    <t>Szemeskukorica és szem-csutka zúzalék</t>
  </si>
  <si>
    <t xml:space="preserve">C2000T </t>
  </si>
  <si>
    <t>P0000T</t>
  </si>
  <si>
    <t>Száraz hüvelyesek és fehérjenövények szemes terménynek (beleértve a
vetőmagokat, valamint gabonafélék és hüvelyesek keverékeit)</t>
  </si>
  <si>
    <t>P1000T</t>
  </si>
  <si>
    <t>Borsó, bab és édes csillagfürt</t>
  </si>
  <si>
    <t>R1000T</t>
  </si>
  <si>
    <t xml:space="preserve">Burgonya (vetőburgonya is) </t>
  </si>
  <si>
    <t>R2000T</t>
  </si>
  <si>
    <t>Cukorrépa (kivéve vetőmag)</t>
  </si>
  <si>
    <t>Máshova nem sorolt egyéb gyökérnövények</t>
  </si>
  <si>
    <t>R9000T</t>
  </si>
  <si>
    <t xml:space="preserve">I3000T </t>
  </si>
  <si>
    <t>I4000T</t>
  </si>
  <si>
    <t>I1110T</t>
  </si>
  <si>
    <t>I1120T</t>
  </si>
  <si>
    <t>I1130T</t>
  </si>
  <si>
    <t>I1140T</t>
  </si>
  <si>
    <t>Lenmag (olajlen)</t>
  </si>
  <si>
    <t>I1190T</t>
  </si>
  <si>
    <t>Máshova nem sorolt egyéb olajos magvúak</t>
  </si>
  <si>
    <t xml:space="preserve">I2200T </t>
  </si>
  <si>
    <t>Kender</t>
  </si>
  <si>
    <t>I5000T</t>
  </si>
  <si>
    <t>Aromanövények, gyógyhatású és fűszernövények</t>
  </si>
  <si>
    <t>I6000T_I9000T</t>
  </si>
  <si>
    <t>Egyéb, máshová nem sorolt energia és ipari növények</t>
  </si>
  <si>
    <t>G1000T</t>
  </si>
  <si>
    <t>Időszaki gyep</t>
  </si>
  <si>
    <t>Zölden betakarított hüvelyesek</t>
  </si>
  <si>
    <t>G2000T</t>
  </si>
  <si>
    <t>G3000T</t>
  </si>
  <si>
    <t>Takarmánynövények zölden betakarítva</t>
  </si>
  <si>
    <t>G0000T</t>
  </si>
  <si>
    <t>Egyéb zölden betakarított gabonafélék (kivéve silókukorica)</t>
  </si>
  <si>
    <t>G9100T_G9900T</t>
  </si>
  <si>
    <t>Friss zöldségfélék (dinnyével együtt) és szamóca - szabadföldi</t>
  </si>
  <si>
    <t>V0000_S0000T</t>
  </si>
  <si>
    <t>Kertészeti növényekkel vetésforgóban termesztett friss zöldségfélék (dinnyével
együtt) és szamóca (árutermelő kertészet)</t>
  </si>
  <si>
    <t>V0000_S0000TK</t>
  </si>
  <si>
    <t>Szántóföldi növényekkel vetésforgóban termesztett friss zöldségfélék (dinnyével együtt) és szamóca (szabadföldi termesztés)</t>
  </si>
  <si>
    <t>V0000_S0000TO</t>
  </si>
  <si>
    <t>Virágok és dísznövények (a faiskolákat kivéve, szabadföldi termesztés)</t>
  </si>
  <si>
    <t>N0000T</t>
  </si>
  <si>
    <t>E0000T</t>
  </si>
  <si>
    <t>Vetőmagok és palánták (szabadföldi termesztés)</t>
  </si>
  <si>
    <t>Máshova nem sorolt egyéb szántóföldi növények (szabadföldi termesztés vagy
üvegházban, illetve más járható védőborítás alatt)</t>
  </si>
  <si>
    <t>ARA99T_ARA09S</t>
  </si>
  <si>
    <t>Állandó gyepterületek</t>
  </si>
  <si>
    <t xml:space="preserve">J0000T </t>
  </si>
  <si>
    <t xml:space="preserve">Legelő és rét, kivéve a külterjes legelőt </t>
  </si>
  <si>
    <t xml:space="preserve">J1000T </t>
  </si>
  <si>
    <t>J2000T</t>
  </si>
  <si>
    <t>Külterjes legelő</t>
  </si>
  <si>
    <t>F0000T</t>
  </si>
  <si>
    <t>Gyümölcsfélék, bogyós gyümölcsök és héjasok (kivéve citrusfélék, szőlő és
szamóca)</t>
  </si>
  <si>
    <t xml:space="preserve">Mérsékelt égövi gyümölcsültetvények </t>
  </si>
  <si>
    <t>F1000T</t>
  </si>
  <si>
    <t>Almatermésűek</t>
  </si>
  <si>
    <t>F1100T</t>
  </si>
  <si>
    <t>Csonthéjasok</t>
  </si>
  <si>
    <t>F1200T</t>
  </si>
  <si>
    <t>Bogyós gyümölcsök (kivéve szamóca)</t>
  </si>
  <si>
    <t>F3000T</t>
  </si>
  <si>
    <t>F4000T</t>
  </si>
  <si>
    <t xml:space="preserve">Héjasok </t>
  </si>
  <si>
    <t>W1200T</t>
  </si>
  <si>
    <t xml:space="preserve">Csemegeszőlő </t>
  </si>
  <si>
    <t>Oltalom alatt álló eredetmegjelöléssel (OEM) ellátott bor előállítására
termesztett szőlő</t>
  </si>
  <si>
    <t>Máshova nem sorolt egyéb borszőlő (OEM/OFJ nélküli)</t>
  </si>
  <si>
    <t>W1190T</t>
  </si>
  <si>
    <t>W1110T</t>
  </si>
  <si>
    <t>L0000T</t>
  </si>
  <si>
    <t>Faiskolák (szabadföldi)</t>
  </si>
  <si>
    <t>Egyéb ültetvények, az emberi fogyasztásra szánt egyéb ültetvény
növények is</t>
  </si>
  <si>
    <t>PECR9_H9000T</t>
  </si>
  <si>
    <t xml:space="preserve">X0000T </t>
  </si>
  <si>
    <t xml:space="preserve">Konyhakertek </t>
  </si>
  <si>
    <t xml:space="preserve">K0000T_UAA09S </t>
  </si>
  <si>
    <t xml:space="preserve">U1000 </t>
  </si>
  <si>
    <t>Termesztett gomba</t>
  </si>
  <si>
    <t xml:space="preserve">V0000_S0000S </t>
  </si>
  <si>
    <t>Zöldségfélék, dinnye és szamóca is, üvegházban, illetve más járható
védőborítás alat</t>
  </si>
  <si>
    <t>N0000S</t>
  </si>
  <si>
    <t>Virágok és dísznövények üvegházban, illetve más járható védőborítás alatt</t>
  </si>
  <si>
    <t>PECRS</t>
  </si>
  <si>
    <t>Ültetvények üvegházban, illetve más járható védőborítás alatt</t>
  </si>
  <si>
    <t>1 évesnél fiatalabb szarvasmarha</t>
  </si>
  <si>
    <t>A2010</t>
  </si>
  <si>
    <t>1 és 2 év közötti életkorú hímivarú szarvasmarha</t>
  </si>
  <si>
    <t>A2120</t>
  </si>
  <si>
    <t xml:space="preserve">1 és 2 év közötti életkorú üsző </t>
  </si>
  <si>
    <t>A2220</t>
  </si>
  <si>
    <t>Legalább kétéves hímivarú szarvasmarha</t>
  </si>
  <si>
    <t>A2130</t>
  </si>
  <si>
    <t>Legalább kétéves nőivarú szarvasmarha</t>
  </si>
  <si>
    <t xml:space="preserve">A2230 </t>
  </si>
  <si>
    <t>A2300</t>
  </si>
  <si>
    <t>Tehén</t>
  </si>
  <si>
    <t>A2300F</t>
  </si>
  <si>
    <t>Nem tejhasznú tehén</t>
  </si>
  <si>
    <t>A2300G</t>
  </si>
  <si>
    <t>Bivalytehén</t>
  </si>
  <si>
    <t xml:space="preserve">A2410 </t>
  </si>
  <si>
    <t>Anyajuhok</t>
  </si>
  <si>
    <t xml:space="preserve">A4110K </t>
  </si>
  <si>
    <t xml:space="preserve">Egyéb juhok </t>
  </si>
  <si>
    <t>A4120</t>
  </si>
  <si>
    <t>Anyakecskék</t>
  </si>
  <si>
    <t xml:space="preserve">A4210K </t>
  </si>
  <si>
    <t>Egyéb kecskék</t>
  </si>
  <si>
    <t>A4220</t>
  </si>
  <si>
    <t>20 kilogrammnál kisebb élősúlyú malac</t>
  </si>
  <si>
    <t>A3110</t>
  </si>
  <si>
    <t xml:space="preserve">Legalább 50 kg-os tenyészkoca </t>
  </si>
  <si>
    <t>A3120</t>
  </si>
  <si>
    <t xml:space="preserve">A3130 </t>
  </si>
  <si>
    <t>Brojlercsirke</t>
  </si>
  <si>
    <t>A5140</t>
  </si>
  <si>
    <t>A5110O</t>
  </si>
  <si>
    <t>A5230</t>
  </si>
  <si>
    <t xml:space="preserve">A5210 </t>
  </si>
  <si>
    <t>Lúd</t>
  </si>
  <si>
    <t xml:space="preserve">A5220 </t>
  </si>
  <si>
    <t>A5410</t>
  </si>
  <si>
    <t>Gyöngytyúk és egyéb kistestű baromfi (fürj, fácán, galamb)</t>
  </si>
  <si>
    <t xml:space="preserve">A5240_5300 </t>
  </si>
  <si>
    <t xml:space="preserve">Nyúl, nőivarú tenyészállat </t>
  </si>
  <si>
    <t xml:space="preserve">A6111 </t>
  </si>
  <si>
    <t>A6710R</t>
  </si>
  <si>
    <t>C_18</t>
  </si>
  <si>
    <t>Ló</t>
  </si>
  <si>
    <t>C1600T_C1700T_C1900T</t>
  </si>
  <si>
    <t>Tritikálé, cirok és egyéb máshova nem sorolt gabonafélék (hajdina, köles, kanári mag stb.)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</si>
</sst>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107">
    <xf numFmtId="0" fontId="0" fillId="0" borderId="0" xfId="0"/>
    <xf numFmtId="0" fontId="3" fillId="0" borderId="0" xfId="1" applyFont="1" applyAlignment="1">
      <alignment vertical="center" wrapText="1"/>
    </xf>
    <xf numFmtId="0" fontId="2" fillId="0" borderId="0" xfId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/>
    </xf>
    <xf numFmtId="0" fontId="3" fillId="0" borderId="1" xfId="1" applyFont="1" applyBorder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10" fillId="0" borderId="0" xfId="0" applyNumberFormat="1" applyFont="1" applyAlignment="1">
      <alignment horizontal="center" vertical="center" wrapText="1"/>
    </xf>
    <xf numFmtId="2" fontId="9" fillId="6" borderId="2" xfId="0" applyNumberFormat="1" applyFont="1" applyFill="1" applyBorder="1" applyAlignment="1">
      <alignment horizontal="center" vertical="center" wrapText="1"/>
    </xf>
    <xf numFmtId="2" fontId="9" fillId="6" borderId="11" xfId="0" applyNumberFormat="1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1" fontId="10" fillId="0" borderId="13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11" fillId="7" borderId="0" xfId="0" applyNumberFormat="1" applyFont="1" applyFill="1" applyAlignment="1">
      <alignment horizontal="center" vertical="center" wrapText="1"/>
    </xf>
    <xf numFmtId="1" fontId="10" fillId="0" borderId="16" xfId="0" applyNumberFormat="1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3" fontId="11" fillId="7" borderId="17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 vertical="center" wrapText="1"/>
    </xf>
    <xf numFmtId="3" fontId="11" fillId="7" borderId="19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justify" vertical="center" wrapText="1"/>
    </xf>
    <xf numFmtId="4" fontId="10" fillId="0" borderId="0" xfId="0" applyNumberFormat="1" applyFont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8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 wrapText="1"/>
    </xf>
    <xf numFmtId="164" fontId="7" fillId="4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9" borderId="1" xfId="0" applyNumberFormat="1" applyFont="1" applyFill="1" applyBorder="1" applyAlignment="1">
      <alignment horizontal="right" vertical="center" wrapText="1"/>
    </xf>
    <xf numFmtId="9" fontId="17" fillId="9" borderId="1" xfId="0" applyNumberFormat="1" applyFont="1" applyFill="1" applyBorder="1" applyAlignment="1">
      <alignment vertical="center"/>
    </xf>
    <xf numFmtId="3" fontId="17" fillId="9" borderId="1" xfId="0" applyNumberFormat="1" applyFont="1" applyFill="1" applyBorder="1" applyAlignment="1">
      <alignment vertical="center"/>
    </xf>
    <xf numFmtId="9" fontId="17" fillId="0" borderId="1" xfId="0" applyNumberFormat="1" applyFont="1" applyBorder="1" applyAlignment="1">
      <alignment vertical="center"/>
    </xf>
    <xf numFmtId="3" fontId="1" fillId="9" borderId="1" xfId="0" applyNumberFormat="1" applyFont="1" applyFill="1" applyBorder="1" applyAlignment="1">
      <alignment vertical="center"/>
    </xf>
    <xf numFmtId="3" fontId="1" fillId="5" borderId="1" xfId="0" applyNumberFormat="1" applyFont="1" applyFill="1" applyBorder="1" applyAlignment="1">
      <alignment vertical="center"/>
    </xf>
    <xf numFmtId="3" fontId="17" fillId="5" borderId="1" xfId="0" applyNumberFormat="1" applyFont="1" applyFill="1" applyBorder="1" applyAlignment="1">
      <alignment vertical="center"/>
    </xf>
    <xf numFmtId="9" fontId="17" fillId="5" borderId="1" xfId="0" applyNumberFormat="1" applyFont="1" applyFill="1" applyBorder="1" applyAlignment="1">
      <alignment vertical="center"/>
    </xf>
    <xf numFmtId="0" fontId="16" fillId="9" borderId="5" xfId="0" applyFont="1" applyFill="1" applyBorder="1" applyAlignment="1">
      <alignment horizontal="left" vertical="center" wrapText="1"/>
    </xf>
    <xf numFmtId="0" fontId="17" fillId="9" borderId="5" xfId="0" applyFont="1" applyFill="1" applyBorder="1" applyAlignment="1">
      <alignment vertical="center"/>
    </xf>
    <xf numFmtId="3" fontId="5" fillId="9" borderId="7" xfId="0" applyNumberFormat="1" applyFont="1" applyFill="1" applyBorder="1" applyAlignment="1">
      <alignment vertical="center"/>
    </xf>
    <xf numFmtId="0" fontId="5" fillId="9" borderId="10" xfId="0" applyFont="1" applyFill="1" applyBorder="1" applyAlignment="1">
      <alignment vertical="center"/>
    </xf>
    <xf numFmtId="3" fontId="5" fillId="9" borderId="10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 wrapText="1"/>
    </xf>
    <xf numFmtId="0" fontId="16" fillId="9" borderId="9" xfId="0" applyFont="1" applyFill="1" applyBorder="1" applyAlignment="1">
      <alignment horizontal="left" vertical="center" wrapText="1"/>
    </xf>
    <xf numFmtId="9" fontId="17" fillId="5" borderId="25" xfId="0" applyNumberFormat="1" applyFont="1" applyFill="1" applyBorder="1" applyAlignment="1">
      <alignment vertical="center"/>
    </xf>
    <xf numFmtId="3" fontId="17" fillId="5" borderId="25" xfId="0" applyNumberFormat="1" applyFont="1" applyFill="1" applyBorder="1" applyAlignment="1">
      <alignment vertical="center"/>
    </xf>
    <xf numFmtId="9" fontId="17" fillId="9" borderId="25" xfId="0" applyNumberFormat="1" applyFont="1" applyFill="1" applyBorder="1" applyAlignment="1">
      <alignment vertical="center"/>
    </xf>
    <xf numFmtId="3" fontId="17" fillId="9" borderId="25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vertical="center"/>
    </xf>
    <xf numFmtId="3" fontId="1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5" borderId="1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21" xfId="0" applyNumberFormat="1" applyFont="1" applyFill="1" applyBorder="1" applyAlignment="1">
      <alignment horizontal="center" vertical="center" wrapText="1"/>
    </xf>
    <xf numFmtId="1" fontId="9" fillId="2" borderId="22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8" borderId="23" xfId="0" applyNumberFormat="1" applyFont="1" applyFill="1" applyBorder="1" applyAlignment="1">
      <alignment horizontal="center" vertical="center" wrapText="1"/>
    </xf>
    <xf numFmtId="4" fontId="13" fillId="8" borderId="14" xfId="0" applyNumberFormat="1" applyFont="1" applyFill="1" applyBorder="1" applyAlignment="1">
      <alignment horizontal="center" vertical="center" wrapText="1"/>
    </xf>
    <xf numFmtId="4" fontId="13" fillId="8" borderId="24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 wrapText="1"/>
    </xf>
  </cellXfs>
  <cellStyles count="3">
    <cellStyle name="Hivatkozás" xfId="2" builtinId="8"/>
    <cellStyle name="Normál" xfId="0" builtinId="0"/>
    <cellStyle name="Normál 3" xfId="1" xr:uid="{00000000-0005-0000-0000-000002000000}"/>
  </cellStyles>
  <dxfs count="6"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jt.hu/cgi_bin/njt_doc.cgi?docid=169015" TargetMode="External"/><Relationship Id="rId1" Type="http://schemas.openxmlformats.org/officeDocument/2006/relationships/hyperlink" Target="http://njt.hu/cgi_bin/njt_doc.cgi?docid=11788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M49"/>
  <sheetViews>
    <sheetView zoomScaleNormal="100" workbookViewId="0">
      <selection activeCell="J24" sqref="J24"/>
    </sheetView>
  </sheetViews>
  <sheetFormatPr defaultColWidth="10.7109375" defaultRowHeight="15.75" x14ac:dyDescent="0.25"/>
  <cols>
    <col min="1" max="1" width="14.85546875" style="21" customWidth="1"/>
    <col min="2" max="13" width="11.7109375" style="21" customWidth="1"/>
    <col min="14" max="14" width="10.7109375" style="21" customWidth="1"/>
    <col min="15" max="15" width="10.7109375" style="21"/>
    <col min="16" max="16" width="10.7109375" style="21" customWidth="1"/>
    <col min="17" max="16384" width="10.7109375" style="21"/>
  </cols>
  <sheetData>
    <row r="1" spans="1:13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16.5" thickBot="1" x14ac:dyDescent="0.3"/>
    <row r="3" spans="1:13" ht="32.25" thickBot="1" x14ac:dyDescent="0.3">
      <c r="A3" s="22" t="s">
        <v>891</v>
      </c>
      <c r="B3" s="22" t="s">
        <v>892</v>
      </c>
      <c r="C3" s="23" t="s">
        <v>893</v>
      </c>
      <c r="D3" s="22" t="s">
        <v>894</v>
      </c>
      <c r="E3" s="23" t="s">
        <v>895</v>
      </c>
      <c r="F3" s="22" t="s">
        <v>896</v>
      </c>
      <c r="G3" s="23" t="s">
        <v>897</v>
      </c>
      <c r="H3" s="22" t="s">
        <v>898</v>
      </c>
      <c r="I3" s="23" t="s">
        <v>899</v>
      </c>
      <c r="J3" s="22" t="s">
        <v>900</v>
      </c>
      <c r="K3" s="23" t="s">
        <v>901</v>
      </c>
      <c r="L3" s="22" t="s">
        <v>902</v>
      </c>
      <c r="M3" s="24" t="s">
        <v>903</v>
      </c>
    </row>
    <row r="4" spans="1:13" x14ac:dyDescent="0.25">
      <c r="A4" s="25">
        <v>1</v>
      </c>
      <c r="B4" s="26">
        <v>0</v>
      </c>
      <c r="C4" s="26">
        <v>0</v>
      </c>
      <c r="D4" s="26">
        <v>0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26">
        <v>0</v>
      </c>
      <c r="L4" s="26">
        <v>0</v>
      </c>
      <c r="M4" s="26">
        <v>0</v>
      </c>
    </row>
    <row r="5" spans="1:13" x14ac:dyDescent="0.25">
      <c r="A5" s="27">
        <v>2</v>
      </c>
      <c r="B5" s="26">
        <v>0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</row>
    <row r="6" spans="1:13" x14ac:dyDescent="0.25">
      <c r="A6" s="27">
        <v>3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</row>
    <row r="7" spans="1:13" x14ac:dyDescent="0.25">
      <c r="A7" s="27">
        <v>4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</row>
    <row r="8" spans="1:13" x14ac:dyDescent="0.25">
      <c r="A8" s="27">
        <v>5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3" x14ac:dyDescent="0.25">
      <c r="A9" s="27">
        <v>6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</row>
    <row r="10" spans="1:13" x14ac:dyDescent="0.25">
      <c r="A10" s="27">
        <v>7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</row>
    <row r="11" spans="1:13" x14ac:dyDescent="0.25">
      <c r="A11" s="27">
        <v>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</row>
    <row r="12" spans="1:13" x14ac:dyDescent="0.25">
      <c r="A12" s="27">
        <v>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</row>
    <row r="13" spans="1:13" x14ac:dyDescent="0.25">
      <c r="A13" s="27">
        <v>10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</row>
    <row r="14" spans="1:13" x14ac:dyDescent="0.25">
      <c r="A14" s="27">
        <v>11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</row>
    <row r="15" spans="1:13" x14ac:dyDescent="0.25">
      <c r="A15" s="27">
        <v>12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3" x14ac:dyDescent="0.25">
      <c r="A16" s="27">
        <v>13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</row>
    <row r="17" spans="1:13" x14ac:dyDescent="0.25">
      <c r="A17" s="27">
        <v>14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</row>
    <row r="18" spans="1:13" x14ac:dyDescent="0.25">
      <c r="A18" s="27">
        <v>15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</row>
    <row r="19" spans="1:13" x14ac:dyDescent="0.25">
      <c r="A19" s="27">
        <v>16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</row>
    <row r="20" spans="1:13" x14ac:dyDescent="0.25">
      <c r="A20" s="27">
        <v>17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</row>
    <row r="21" spans="1:13" x14ac:dyDescent="0.25">
      <c r="A21" s="27">
        <v>18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</row>
    <row r="22" spans="1:13" x14ac:dyDescent="0.25">
      <c r="A22" s="27">
        <v>19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</row>
    <row r="23" spans="1:13" x14ac:dyDescent="0.25">
      <c r="A23" s="27">
        <v>20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</row>
    <row r="24" spans="1:13" x14ac:dyDescent="0.25">
      <c r="A24" s="27">
        <v>21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</row>
    <row r="25" spans="1:13" x14ac:dyDescent="0.25">
      <c r="A25" s="27">
        <v>22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</row>
    <row r="26" spans="1:13" x14ac:dyDescent="0.25">
      <c r="A26" s="27">
        <v>23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</row>
    <row r="27" spans="1:13" x14ac:dyDescent="0.25">
      <c r="A27" s="27">
        <v>24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</row>
    <row r="28" spans="1:13" x14ac:dyDescent="0.25">
      <c r="A28" s="27">
        <v>25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</row>
    <row r="29" spans="1:13" x14ac:dyDescent="0.25">
      <c r="A29" s="27">
        <v>26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</row>
    <row r="30" spans="1:13" x14ac:dyDescent="0.25">
      <c r="A30" s="27">
        <v>27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</row>
    <row r="31" spans="1:13" x14ac:dyDescent="0.25">
      <c r="A31" s="27">
        <v>28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</row>
    <row r="32" spans="1:13" x14ac:dyDescent="0.25">
      <c r="A32" s="27">
        <v>29</v>
      </c>
      <c r="B32" s="26">
        <v>0</v>
      </c>
      <c r="C32" s="30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</row>
    <row r="33" spans="1:13" x14ac:dyDescent="0.25">
      <c r="A33" s="27">
        <v>30</v>
      </c>
      <c r="B33" s="26">
        <v>0</v>
      </c>
      <c r="C33" s="30"/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8">
        <v>0</v>
      </c>
      <c r="J33" s="26">
        <v>0</v>
      </c>
      <c r="K33" s="28">
        <v>0</v>
      </c>
      <c r="L33" s="26">
        <v>0</v>
      </c>
      <c r="M33" s="29">
        <v>0</v>
      </c>
    </row>
    <row r="34" spans="1:13" ht="16.5" thickBot="1" x14ac:dyDescent="0.3">
      <c r="A34" s="31">
        <v>31</v>
      </c>
      <c r="B34" s="32">
        <v>0</v>
      </c>
      <c r="C34" s="33"/>
      <c r="D34" s="26">
        <v>0</v>
      </c>
      <c r="E34" s="33"/>
      <c r="F34" s="32">
        <v>0</v>
      </c>
      <c r="G34" s="33"/>
      <c r="H34" s="32">
        <v>0</v>
      </c>
      <c r="I34" s="34">
        <v>0</v>
      </c>
      <c r="J34" s="35"/>
      <c r="K34" s="34">
        <v>0</v>
      </c>
      <c r="L34" s="35"/>
      <c r="M34" s="36">
        <v>0</v>
      </c>
    </row>
    <row r="35" spans="1:13" ht="16.5" thickBot="1" x14ac:dyDescent="0.3">
      <c r="A35" s="37"/>
    </row>
    <row r="36" spans="1:13" x14ac:dyDescent="0.25">
      <c r="A36" s="95" t="s">
        <v>904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7"/>
    </row>
    <row r="37" spans="1:13" ht="31.5" x14ac:dyDescent="0.25">
      <c r="A37" s="38" t="s">
        <v>905</v>
      </c>
      <c r="B37" s="39">
        <f t="shared" ref="B37:M37" si="0">B4</f>
        <v>0</v>
      </c>
      <c r="C37" s="39">
        <f t="shared" si="0"/>
        <v>0</v>
      </c>
      <c r="D37" s="39">
        <f t="shared" si="0"/>
        <v>0</v>
      </c>
      <c r="E37" s="39">
        <f t="shared" si="0"/>
        <v>0</v>
      </c>
      <c r="F37" s="39">
        <f t="shared" si="0"/>
        <v>0</v>
      </c>
      <c r="G37" s="39">
        <f t="shared" si="0"/>
        <v>0</v>
      </c>
      <c r="H37" s="39">
        <f t="shared" si="0"/>
        <v>0</v>
      </c>
      <c r="I37" s="39">
        <f t="shared" si="0"/>
        <v>0</v>
      </c>
      <c r="J37" s="39">
        <f t="shared" si="0"/>
        <v>0</v>
      </c>
      <c r="K37" s="39">
        <f t="shared" si="0"/>
        <v>0</v>
      </c>
      <c r="L37" s="39">
        <f t="shared" si="0"/>
        <v>0</v>
      </c>
      <c r="M37" s="40">
        <f t="shared" si="0"/>
        <v>0</v>
      </c>
    </row>
    <row r="38" spans="1:13" ht="32.25" thickBot="1" x14ac:dyDescent="0.3">
      <c r="A38" s="41" t="s">
        <v>906</v>
      </c>
      <c r="B38" s="42">
        <f>B34</f>
        <v>0</v>
      </c>
      <c r="C38" s="42">
        <f>C31</f>
        <v>0</v>
      </c>
      <c r="D38" s="42">
        <f>D34</f>
        <v>0</v>
      </c>
      <c r="E38" s="42">
        <f>E33</f>
        <v>0</v>
      </c>
      <c r="F38" s="42">
        <f>F34</f>
        <v>0</v>
      </c>
      <c r="G38" s="42">
        <f>G33</f>
        <v>0</v>
      </c>
      <c r="H38" s="42">
        <f>H34</f>
        <v>0</v>
      </c>
      <c r="I38" s="42">
        <f>I34</f>
        <v>0</v>
      </c>
      <c r="J38" s="42">
        <f>J33</f>
        <v>0</v>
      </c>
      <c r="K38" s="42">
        <f>K34</f>
        <v>0</v>
      </c>
      <c r="L38" s="42">
        <f>L33</f>
        <v>0</v>
      </c>
      <c r="M38" s="43">
        <f>M34</f>
        <v>0</v>
      </c>
    </row>
    <row r="39" spans="1:13" ht="16.5" thickBo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3" ht="15.75" customHeight="1" x14ac:dyDescent="0.25">
      <c r="A40" s="95" t="s">
        <v>907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7"/>
    </row>
    <row r="41" spans="1:13" x14ac:dyDescent="0.25">
      <c r="A41" s="46" t="s">
        <v>908</v>
      </c>
      <c r="B41" s="39">
        <f>SUM(B4:B34)</f>
        <v>0</v>
      </c>
      <c r="C41" s="39">
        <f t="shared" ref="C41:M41" si="1">SUM(C4:C34)</f>
        <v>0</v>
      </c>
      <c r="D41" s="39">
        <f t="shared" si="1"/>
        <v>0</v>
      </c>
      <c r="E41" s="39">
        <f t="shared" si="1"/>
        <v>0</v>
      </c>
      <c r="F41" s="39">
        <f t="shared" si="1"/>
        <v>0</v>
      </c>
      <c r="G41" s="39">
        <f t="shared" si="1"/>
        <v>0</v>
      </c>
      <c r="H41" s="39">
        <f t="shared" si="1"/>
        <v>0</v>
      </c>
      <c r="I41" s="39">
        <f t="shared" si="1"/>
        <v>0</v>
      </c>
      <c r="J41" s="39">
        <f t="shared" si="1"/>
        <v>0</v>
      </c>
      <c r="K41" s="39">
        <f t="shared" si="1"/>
        <v>0</v>
      </c>
      <c r="L41" s="39">
        <f t="shared" si="1"/>
        <v>0</v>
      </c>
      <c r="M41" s="39">
        <f t="shared" si="1"/>
        <v>0</v>
      </c>
    </row>
    <row r="42" spans="1:13" x14ac:dyDescent="0.25">
      <c r="A42" s="46" t="s">
        <v>909</v>
      </c>
      <c r="B42" s="39">
        <f>COUNTA(B4:B34)</f>
        <v>31</v>
      </c>
      <c r="C42" s="39">
        <v>28</v>
      </c>
      <c r="D42" s="39">
        <v>31</v>
      </c>
      <c r="E42" s="39">
        <f t="shared" ref="E42:M42" si="2">COUNTA(E4:E34)</f>
        <v>30</v>
      </c>
      <c r="F42" s="39">
        <f t="shared" si="2"/>
        <v>31</v>
      </c>
      <c r="G42" s="39">
        <f t="shared" si="2"/>
        <v>30</v>
      </c>
      <c r="H42" s="39">
        <f t="shared" si="2"/>
        <v>31</v>
      </c>
      <c r="I42" s="39">
        <f t="shared" si="2"/>
        <v>31</v>
      </c>
      <c r="J42" s="39">
        <f t="shared" si="2"/>
        <v>30</v>
      </c>
      <c r="K42" s="39">
        <f t="shared" si="2"/>
        <v>31</v>
      </c>
      <c r="L42" s="39">
        <f t="shared" si="2"/>
        <v>30</v>
      </c>
      <c r="M42" s="39">
        <f t="shared" si="2"/>
        <v>31</v>
      </c>
    </row>
    <row r="43" spans="1:13" ht="31.5" x14ac:dyDescent="0.25">
      <c r="A43" s="46" t="s">
        <v>910</v>
      </c>
      <c r="B43" s="39">
        <f>IF(B41=0,0,B41/B42)</f>
        <v>0</v>
      </c>
      <c r="C43" s="39">
        <f t="shared" ref="C43:M43" si="3">IF(C41=0,0,C41/C42)</f>
        <v>0</v>
      </c>
      <c r="D43" s="39">
        <f t="shared" si="3"/>
        <v>0</v>
      </c>
      <c r="E43" s="39">
        <f t="shared" si="3"/>
        <v>0</v>
      </c>
      <c r="F43" s="39">
        <f t="shared" si="3"/>
        <v>0</v>
      </c>
      <c r="G43" s="39">
        <f t="shared" si="3"/>
        <v>0</v>
      </c>
      <c r="H43" s="39">
        <f t="shared" si="3"/>
        <v>0</v>
      </c>
      <c r="I43" s="39">
        <f t="shared" si="3"/>
        <v>0</v>
      </c>
      <c r="J43" s="39">
        <f t="shared" si="3"/>
        <v>0</v>
      </c>
      <c r="K43" s="39">
        <f t="shared" si="3"/>
        <v>0</v>
      </c>
      <c r="L43" s="39">
        <f t="shared" si="3"/>
        <v>0</v>
      </c>
      <c r="M43" s="39">
        <f t="shared" si="3"/>
        <v>0</v>
      </c>
    </row>
    <row r="44" spans="1:13" ht="31.5" x14ac:dyDescent="0.25">
      <c r="A44" s="46" t="s">
        <v>911</v>
      </c>
      <c r="B44" s="98">
        <f>SUM(B43:M43)/12</f>
        <v>0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</row>
    <row r="45" spans="1:13" ht="59.25" customHeight="1" x14ac:dyDescent="0.25">
      <c r="A45" s="47" t="s">
        <v>912</v>
      </c>
      <c r="B45" s="99" t="e">
        <f>(((B4+M34)/2+SUM(C4:M4))/12)*VLOOKUP(A1,Háttér!$A$2:$B$11,2,0)</f>
        <v>#N/A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1"/>
    </row>
    <row r="46" spans="1:13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3" ht="15.75" customHeight="1" x14ac:dyDescent="0.25">
      <c r="A47" s="102" t="s">
        <v>913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</row>
    <row r="48" spans="1:13" x14ac:dyDescent="0.25">
      <c r="A48" s="92" t="s">
        <v>914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</row>
    <row r="49" spans="1:13" x14ac:dyDescent="0.25">
      <c r="A49" s="93" t="s">
        <v>915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</row>
  </sheetData>
  <mergeCells count="8">
    <mergeCell ref="A48:M48"/>
    <mergeCell ref="A49:M49"/>
    <mergeCell ref="A1:M1"/>
    <mergeCell ref="A36:M36"/>
    <mergeCell ref="A40:M40"/>
    <mergeCell ref="B44:M44"/>
    <mergeCell ref="B45:M45"/>
    <mergeCell ref="A47:M47"/>
  </mergeCells>
  <hyperlinks>
    <hyperlink ref="A48" r:id="rId1" xr:uid="{00000000-0004-0000-0000-000000000000}"/>
    <hyperlink ref="A49" r:id="rId2" xr:uid="{00000000-0004-0000-0000-000001000000}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Háttér!$A$1:$A$11</xm:f>
          </x14:formula1>
          <xm:sqref>A1:M1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7"/>
  <sheetViews>
    <sheetView zoomScaleNormal="100" zoomScaleSheetLayoutView="100" workbookViewId="0">
      <selection activeCell="D127" sqref="D127"/>
    </sheetView>
  </sheetViews>
  <sheetFormatPr defaultRowHeight="12.75" x14ac:dyDescent="0.2"/>
  <cols>
    <col min="1" max="1" width="5.85546875" style="16" bestFit="1" customWidth="1"/>
    <col min="2" max="2" width="34" style="16" bestFit="1" customWidth="1"/>
    <col min="3" max="3" width="9.140625" style="2"/>
    <col min="4" max="4" width="73.28515625" style="2" bestFit="1" customWidth="1"/>
    <col min="5" max="256" width="9.140625" style="2"/>
    <col min="257" max="257" width="5.85546875" style="2" bestFit="1" customWidth="1"/>
    <col min="258" max="258" width="34" style="2" bestFit="1" customWidth="1"/>
    <col min="259" max="259" width="9.140625" style="2"/>
    <col min="260" max="260" width="73.28515625" style="2" bestFit="1" customWidth="1"/>
    <col min="261" max="512" width="9.140625" style="2"/>
    <col min="513" max="513" width="5.85546875" style="2" bestFit="1" customWidth="1"/>
    <col min="514" max="514" width="34" style="2" bestFit="1" customWidth="1"/>
    <col min="515" max="515" width="9.140625" style="2"/>
    <col min="516" max="516" width="73.28515625" style="2" bestFit="1" customWidth="1"/>
    <col min="517" max="768" width="9.140625" style="2"/>
    <col min="769" max="769" width="5.85546875" style="2" bestFit="1" customWidth="1"/>
    <col min="770" max="770" width="34" style="2" bestFit="1" customWidth="1"/>
    <col min="771" max="771" width="9.140625" style="2"/>
    <col min="772" max="772" width="73.28515625" style="2" bestFit="1" customWidth="1"/>
    <col min="773" max="1024" width="9.140625" style="2"/>
    <col min="1025" max="1025" width="5.85546875" style="2" bestFit="1" customWidth="1"/>
    <col min="1026" max="1026" width="34" style="2" bestFit="1" customWidth="1"/>
    <col min="1027" max="1027" width="9.140625" style="2"/>
    <col min="1028" max="1028" width="73.28515625" style="2" bestFit="1" customWidth="1"/>
    <col min="1029" max="1280" width="9.140625" style="2"/>
    <col min="1281" max="1281" width="5.85546875" style="2" bestFit="1" customWidth="1"/>
    <col min="1282" max="1282" width="34" style="2" bestFit="1" customWidth="1"/>
    <col min="1283" max="1283" width="9.140625" style="2"/>
    <col min="1284" max="1284" width="73.28515625" style="2" bestFit="1" customWidth="1"/>
    <col min="1285" max="1536" width="9.140625" style="2"/>
    <col min="1537" max="1537" width="5.85546875" style="2" bestFit="1" customWidth="1"/>
    <col min="1538" max="1538" width="34" style="2" bestFit="1" customWidth="1"/>
    <col min="1539" max="1539" width="9.140625" style="2"/>
    <col min="1540" max="1540" width="73.28515625" style="2" bestFit="1" customWidth="1"/>
    <col min="1541" max="1792" width="9.140625" style="2"/>
    <col min="1793" max="1793" width="5.85546875" style="2" bestFit="1" customWidth="1"/>
    <col min="1794" max="1794" width="34" style="2" bestFit="1" customWidth="1"/>
    <col min="1795" max="1795" width="9.140625" style="2"/>
    <col min="1796" max="1796" width="73.28515625" style="2" bestFit="1" customWidth="1"/>
    <col min="1797" max="2048" width="9.140625" style="2"/>
    <col min="2049" max="2049" width="5.85546875" style="2" bestFit="1" customWidth="1"/>
    <col min="2050" max="2050" width="34" style="2" bestFit="1" customWidth="1"/>
    <col min="2051" max="2051" width="9.140625" style="2"/>
    <col min="2052" max="2052" width="73.28515625" style="2" bestFit="1" customWidth="1"/>
    <col min="2053" max="2304" width="9.140625" style="2"/>
    <col min="2305" max="2305" width="5.85546875" style="2" bestFit="1" customWidth="1"/>
    <col min="2306" max="2306" width="34" style="2" bestFit="1" customWidth="1"/>
    <col min="2307" max="2307" width="9.140625" style="2"/>
    <col min="2308" max="2308" width="73.28515625" style="2" bestFit="1" customWidth="1"/>
    <col min="2309" max="2560" width="9.140625" style="2"/>
    <col min="2561" max="2561" width="5.85546875" style="2" bestFit="1" customWidth="1"/>
    <col min="2562" max="2562" width="34" style="2" bestFit="1" customWidth="1"/>
    <col min="2563" max="2563" width="9.140625" style="2"/>
    <col min="2564" max="2564" width="73.28515625" style="2" bestFit="1" customWidth="1"/>
    <col min="2565" max="2816" width="9.140625" style="2"/>
    <col min="2817" max="2817" width="5.85546875" style="2" bestFit="1" customWidth="1"/>
    <col min="2818" max="2818" width="34" style="2" bestFit="1" customWidth="1"/>
    <col min="2819" max="2819" width="9.140625" style="2"/>
    <col min="2820" max="2820" width="73.28515625" style="2" bestFit="1" customWidth="1"/>
    <col min="2821" max="3072" width="9.140625" style="2"/>
    <col min="3073" max="3073" width="5.85546875" style="2" bestFit="1" customWidth="1"/>
    <col min="3074" max="3074" width="34" style="2" bestFit="1" customWidth="1"/>
    <col min="3075" max="3075" width="9.140625" style="2"/>
    <col min="3076" max="3076" width="73.28515625" style="2" bestFit="1" customWidth="1"/>
    <col min="3077" max="3328" width="9.140625" style="2"/>
    <col min="3329" max="3329" width="5.85546875" style="2" bestFit="1" customWidth="1"/>
    <col min="3330" max="3330" width="34" style="2" bestFit="1" customWidth="1"/>
    <col min="3331" max="3331" width="9.140625" style="2"/>
    <col min="3332" max="3332" width="73.28515625" style="2" bestFit="1" customWidth="1"/>
    <col min="3333" max="3584" width="9.140625" style="2"/>
    <col min="3585" max="3585" width="5.85546875" style="2" bestFit="1" customWidth="1"/>
    <col min="3586" max="3586" width="34" style="2" bestFit="1" customWidth="1"/>
    <col min="3587" max="3587" width="9.140625" style="2"/>
    <col min="3588" max="3588" width="73.28515625" style="2" bestFit="1" customWidth="1"/>
    <col min="3589" max="3840" width="9.140625" style="2"/>
    <col min="3841" max="3841" width="5.85546875" style="2" bestFit="1" customWidth="1"/>
    <col min="3842" max="3842" width="34" style="2" bestFit="1" customWidth="1"/>
    <col min="3843" max="3843" width="9.140625" style="2"/>
    <col min="3844" max="3844" width="73.28515625" style="2" bestFit="1" customWidth="1"/>
    <col min="3845" max="4096" width="9.140625" style="2"/>
    <col min="4097" max="4097" width="5.85546875" style="2" bestFit="1" customWidth="1"/>
    <col min="4098" max="4098" width="34" style="2" bestFit="1" customWidth="1"/>
    <col min="4099" max="4099" width="9.140625" style="2"/>
    <col min="4100" max="4100" width="73.28515625" style="2" bestFit="1" customWidth="1"/>
    <col min="4101" max="4352" width="9.140625" style="2"/>
    <col min="4353" max="4353" width="5.85546875" style="2" bestFit="1" customWidth="1"/>
    <col min="4354" max="4354" width="34" style="2" bestFit="1" customWidth="1"/>
    <col min="4355" max="4355" width="9.140625" style="2"/>
    <col min="4356" max="4356" width="73.28515625" style="2" bestFit="1" customWidth="1"/>
    <col min="4357" max="4608" width="9.140625" style="2"/>
    <col min="4609" max="4609" width="5.85546875" style="2" bestFit="1" customWidth="1"/>
    <col min="4610" max="4610" width="34" style="2" bestFit="1" customWidth="1"/>
    <col min="4611" max="4611" width="9.140625" style="2"/>
    <col min="4612" max="4612" width="73.28515625" style="2" bestFit="1" customWidth="1"/>
    <col min="4613" max="4864" width="9.140625" style="2"/>
    <col min="4865" max="4865" width="5.85546875" style="2" bestFit="1" customWidth="1"/>
    <col min="4866" max="4866" width="34" style="2" bestFit="1" customWidth="1"/>
    <col min="4867" max="4867" width="9.140625" style="2"/>
    <col min="4868" max="4868" width="73.28515625" style="2" bestFit="1" customWidth="1"/>
    <col min="4869" max="5120" width="9.140625" style="2"/>
    <col min="5121" max="5121" width="5.85546875" style="2" bestFit="1" customWidth="1"/>
    <col min="5122" max="5122" width="34" style="2" bestFit="1" customWidth="1"/>
    <col min="5123" max="5123" width="9.140625" style="2"/>
    <col min="5124" max="5124" width="73.28515625" style="2" bestFit="1" customWidth="1"/>
    <col min="5125" max="5376" width="9.140625" style="2"/>
    <col min="5377" max="5377" width="5.85546875" style="2" bestFit="1" customWidth="1"/>
    <col min="5378" max="5378" width="34" style="2" bestFit="1" customWidth="1"/>
    <col min="5379" max="5379" width="9.140625" style="2"/>
    <col min="5380" max="5380" width="73.28515625" style="2" bestFit="1" customWidth="1"/>
    <col min="5381" max="5632" width="9.140625" style="2"/>
    <col min="5633" max="5633" width="5.85546875" style="2" bestFit="1" customWidth="1"/>
    <col min="5634" max="5634" width="34" style="2" bestFit="1" customWidth="1"/>
    <col min="5635" max="5635" width="9.140625" style="2"/>
    <col min="5636" max="5636" width="73.28515625" style="2" bestFit="1" customWidth="1"/>
    <col min="5637" max="5888" width="9.140625" style="2"/>
    <col min="5889" max="5889" width="5.85546875" style="2" bestFit="1" customWidth="1"/>
    <col min="5890" max="5890" width="34" style="2" bestFit="1" customWidth="1"/>
    <col min="5891" max="5891" width="9.140625" style="2"/>
    <col min="5892" max="5892" width="73.28515625" style="2" bestFit="1" customWidth="1"/>
    <col min="5893" max="6144" width="9.140625" style="2"/>
    <col min="6145" max="6145" width="5.85546875" style="2" bestFit="1" customWidth="1"/>
    <col min="6146" max="6146" width="34" style="2" bestFit="1" customWidth="1"/>
    <col min="6147" max="6147" width="9.140625" style="2"/>
    <col min="6148" max="6148" width="73.28515625" style="2" bestFit="1" customWidth="1"/>
    <col min="6149" max="6400" width="9.140625" style="2"/>
    <col min="6401" max="6401" width="5.85546875" style="2" bestFit="1" customWidth="1"/>
    <col min="6402" max="6402" width="34" style="2" bestFit="1" customWidth="1"/>
    <col min="6403" max="6403" width="9.140625" style="2"/>
    <col min="6404" max="6404" width="73.28515625" style="2" bestFit="1" customWidth="1"/>
    <col min="6405" max="6656" width="9.140625" style="2"/>
    <col min="6657" max="6657" width="5.85546875" style="2" bestFit="1" customWidth="1"/>
    <col min="6658" max="6658" width="34" style="2" bestFit="1" customWidth="1"/>
    <col min="6659" max="6659" width="9.140625" style="2"/>
    <col min="6660" max="6660" width="73.28515625" style="2" bestFit="1" customWidth="1"/>
    <col min="6661" max="6912" width="9.140625" style="2"/>
    <col min="6913" max="6913" width="5.85546875" style="2" bestFit="1" customWidth="1"/>
    <col min="6914" max="6914" width="34" style="2" bestFit="1" customWidth="1"/>
    <col min="6915" max="6915" width="9.140625" style="2"/>
    <col min="6916" max="6916" width="73.28515625" style="2" bestFit="1" customWidth="1"/>
    <col min="6917" max="7168" width="9.140625" style="2"/>
    <col min="7169" max="7169" width="5.85546875" style="2" bestFit="1" customWidth="1"/>
    <col min="7170" max="7170" width="34" style="2" bestFit="1" customWidth="1"/>
    <col min="7171" max="7171" width="9.140625" style="2"/>
    <col min="7172" max="7172" width="73.28515625" style="2" bestFit="1" customWidth="1"/>
    <col min="7173" max="7424" width="9.140625" style="2"/>
    <col min="7425" max="7425" width="5.85546875" style="2" bestFit="1" customWidth="1"/>
    <col min="7426" max="7426" width="34" style="2" bestFit="1" customWidth="1"/>
    <col min="7427" max="7427" width="9.140625" style="2"/>
    <col min="7428" max="7428" width="73.28515625" style="2" bestFit="1" customWidth="1"/>
    <col min="7429" max="7680" width="9.140625" style="2"/>
    <col min="7681" max="7681" width="5.85546875" style="2" bestFit="1" customWidth="1"/>
    <col min="7682" max="7682" width="34" style="2" bestFit="1" customWidth="1"/>
    <col min="7683" max="7683" width="9.140625" style="2"/>
    <col min="7684" max="7684" width="73.28515625" style="2" bestFit="1" customWidth="1"/>
    <col min="7685" max="7936" width="9.140625" style="2"/>
    <col min="7937" max="7937" width="5.85546875" style="2" bestFit="1" customWidth="1"/>
    <col min="7938" max="7938" width="34" style="2" bestFit="1" customWidth="1"/>
    <col min="7939" max="7939" width="9.140625" style="2"/>
    <col min="7940" max="7940" width="73.28515625" style="2" bestFit="1" customWidth="1"/>
    <col min="7941" max="8192" width="9.140625" style="2"/>
    <col min="8193" max="8193" width="5.85546875" style="2" bestFit="1" customWidth="1"/>
    <col min="8194" max="8194" width="34" style="2" bestFit="1" customWidth="1"/>
    <col min="8195" max="8195" width="9.140625" style="2"/>
    <col min="8196" max="8196" width="73.28515625" style="2" bestFit="1" customWidth="1"/>
    <col min="8197" max="8448" width="9.140625" style="2"/>
    <col min="8449" max="8449" width="5.85546875" style="2" bestFit="1" customWidth="1"/>
    <col min="8450" max="8450" width="34" style="2" bestFit="1" customWidth="1"/>
    <col min="8451" max="8451" width="9.140625" style="2"/>
    <col min="8452" max="8452" width="73.28515625" style="2" bestFit="1" customWidth="1"/>
    <col min="8453" max="8704" width="9.140625" style="2"/>
    <col min="8705" max="8705" width="5.85546875" style="2" bestFit="1" customWidth="1"/>
    <col min="8706" max="8706" width="34" style="2" bestFit="1" customWidth="1"/>
    <col min="8707" max="8707" width="9.140625" style="2"/>
    <col min="8708" max="8708" width="73.28515625" style="2" bestFit="1" customWidth="1"/>
    <col min="8709" max="8960" width="9.140625" style="2"/>
    <col min="8961" max="8961" width="5.85546875" style="2" bestFit="1" customWidth="1"/>
    <col min="8962" max="8962" width="34" style="2" bestFit="1" customWidth="1"/>
    <col min="8963" max="8963" width="9.140625" style="2"/>
    <col min="8964" max="8964" width="73.28515625" style="2" bestFit="1" customWidth="1"/>
    <col min="8965" max="9216" width="9.140625" style="2"/>
    <col min="9217" max="9217" width="5.85546875" style="2" bestFit="1" customWidth="1"/>
    <col min="9218" max="9218" width="34" style="2" bestFit="1" customWidth="1"/>
    <col min="9219" max="9219" width="9.140625" style="2"/>
    <col min="9220" max="9220" width="73.28515625" style="2" bestFit="1" customWidth="1"/>
    <col min="9221" max="9472" width="9.140625" style="2"/>
    <col min="9473" max="9473" width="5.85546875" style="2" bestFit="1" customWidth="1"/>
    <col min="9474" max="9474" width="34" style="2" bestFit="1" customWidth="1"/>
    <col min="9475" max="9475" width="9.140625" style="2"/>
    <col min="9476" max="9476" width="73.28515625" style="2" bestFit="1" customWidth="1"/>
    <col min="9477" max="9728" width="9.140625" style="2"/>
    <col min="9729" max="9729" width="5.85546875" style="2" bestFit="1" customWidth="1"/>
    <col min="9730" max="9730" width="34" style="2" bestFit="1" customWidth="1"/>
    <col min="9731" max="9731" width="9.140625" style="2"/>
    <col min="9732" max="9732" width="73.28515625" style="2" bestFit="1" customWidth="1"/>
    <col min="9733" max="9984" width="9.140625" style="2"/>
    <col min="9985" max="9985" width="5.85546875" style="2" bestFit="1" customWidth="1"/>
    <col min="9986" max="9986" width="34" style="2" bestFit="1" customWidth="1"/>
    <col min="9987" max="9987" width="9.140625" style="2"/>
    <col min="9988" max="9988" width="73.28515625" style="2" bestFit="1" customWidth="1"/>
    <col min="9989" max="10240" width="9.140625" style="2"/>
    <col min="10241" max="10241" width="5.85546875" style="2" bestFit="1" customWidth="1"/>
    <col min="10242" max="10242" width="34" style="2" bestFit="1" customWidth="1"/>
    <col min="10243" max="10243" width="9.140625" style="2"/>
    <col min="10244" max="10244" width="73.28515625" style="2" bestFit="1" customWidth="1"/>
    <col min="10245" max="10496" width="9.140625" style="2"/>
    <col min="10497" max="10497" width="5.85546875" style="2" bestFit="1" customWidth="1"/>
    <col min="10498" max="10498" width="34" style="2" bestFit="1" customWidth="1"/>
    <col min="10499" max="10499" width="9.140625" style="2"/>
    <col min="10500" max="10500" width="73.28515625" style="2" bestFit="1" customWidth="1"/>
    <col min="10501" max="10752" width="9.140625" style="2"/>
    <col min="10753" max="10753" width="5.85546875" style="2" bestFit="1" customWidth="1"/>
    <col min="10754" max="10754" width="34" style="2" bestFit="1" customWidth="1"/>
    <col min="10755" max="10755" width="9.140625" style="2"/>
    <col min="10756" max="10756" width="73.28515625" style="2" bestFit="1" customWidth="1"/>
    <col min="10757" max="11008" width="9.140625" style="2"/>
    <col min="11009" max="11009" width="5.85546875" style="2" bestFit="1" customWidth="1"/>
    <col min="11010" max="11010" width="34" style="2" bestFit="1" customWidth="1"/>
    <col min="11011" max="11011" width="9.140625" style="2"/>
    <col min="11012" max="11012" width="73.28515625" style="2" bestFit="1" customWidth="1"/>
    <col min="11013" max="11264" width="9.140625" style="2"/>
    <col min="11265" max="11265" width="5.85546875" style="2" bestFit="1" customWidth="1"/>
    <col min="11266" max="11266" width="34" style="2" bestFit="1" customWidth="1"/>
    <col min="11267" max="11267" width="9.140625" style="2"/>
    <col min="11268" max="11268" width="73.28515625" style="2" bestFit="1" customWidth="1"/>
    <col min="11269" max="11520" width="9.140625" style="2"/>
    <col min="11521" max="11521" width="5.85546875" style="2" bestFit="1" customWidth="1"/>
    <col min="11522" max="11522" width="34" style="2" bestFit="1" customWidth="1"/>
    <col min="11523" max="11523" width="9.140625" style="2"/>
    <col min="11524" max="11524" width="73.28515625" style="2" bestFit="1" customWidth="1"/>
    <col min="11525" max="11776" width="9.140625" style="2"/>
    <col min="11777" max="11777" width="5.85546875" style="2" bestFit="1" customWidth="1"/>
    <col min="11778" max="11778" width="34" style="2" bestFit="1" customWidth="1"/>
    <col min="11779" max="11779" width="9.140625" style="2"/>
    <col min="11780" max="11780" width="73.28515625" style="2" bestFit="1" customWidth="1"/>
    <col min="11781" max="12032" width="9.140625" style="2"/>
    <col min="12033" max="12033" width="5.85546875" style="2" bestFit="1" customWidth="1"/>
    <col min="12034" max="12034" width="34" style="2" bestFit="1" customWidth="1"/>
    <col min="12035" max="12035" width="9.140625" style="2"/>
    <col min="12036" max="12036" width="73.28515625" style="2" bestFit="1" customWidth="1"/>
    <col min="12037" max="12288" width="9.140625" style="2"/>
    <col min="12289" max="12289" width="5.85546875" style="2" bestFit="1" customWidth="1"/>
    <col min="12290" max="12290" width="34" style="2" bestFit="1" customWidth="1"/>
    <col min="12291" max="12291" width="9.140625" style="2"/>
    <col min="12292" max="12292" width="73.28515625" style="2" bestFit="1" customWidth="1"/>
    <col min="12293" max="12544" width="9.140625" style="2"/>
    <col min="12545" max="12545" width="5.85546875" style="2" bestFit="1" customWidth="1"/>
    <col min="12546" max="12546" width="34" style="2" bestFit="1" customWidth="1"/>
    <col min="12547" max="12547" width="9.140625" style="2"/>
    <col min="12548" max="12548" width="73.28515625" style="2" bestFit="1" customWidth="1"/>
    <col min="12549" max="12800" width="9.140625" style="2"/>
    <col min="12801" max="12801" width="5.85546875" style="2" bestFit="1" customWidth="1"/>
    <col min="12802" max="12802" width="34" style="2" bestFit="1" customWidth="1"/>
    <col min="12803" max="12803" width="9.140625" style="2"/>
    <col min="12804" max="12804" width="73.28515625" style="2" bestFit="1" customWidth="1"/>
    <col min="12805" max="13056" width="9.140625" style="2"/>
    <col min="13057" max="13057" width="5.85546875" style="2" bestFit="1" customWidth="1"/>
    <col min="13058" max="13058" width="34" style="2" bestFit="1" customWidth="1"/>
    <col min="13059" max="13059" width="9.140625" style="2"/>
    <col min="13060" max="13060" width="73.28515625" style="2" bestFit="1" customWidth="1"/>
    <col min="13061" max="13312" width="9.140625" style="2"/>
    <col min="13313" max="13313" width="5.85546875" style="2" bestFit="1" customWidth="1"/>
    <col min="13314" max="13314" width="34" style="2" bestFit="1" customWidth="1"/>
    <col min="13315" max="13315" width="9.140625" style="2"/>
    <col min="13316" max="13316" width="73.28515625" style="2" bestFit="1" customWidth="1"/>
    <col min="13317" max="13568" width="9.140625" style="2"/>
    <col min="13569" max="13569" width="5.85546875" style="2" bestFit="1" customWidth="1"/>
    <col min="13570" max="13570" width="34" style="2" bestFit="1" customWidth="1"/>
    <col min="13571" max="13571" width="9.140625" style="2"/>
    <col min="13572" max="13572" width="73.28515625" style="2" bestFit="1" customWidth="1"/>
    <col min="13573" max="13824" width="9.140625" style="2"/>
    <col min="13825" max="13825" width="5.85546875" style="2" bestFit="1" customWidth="1"/>
    <col min="13826" max="13826" width="34" style="2" bestFit="1" customWidth="1"/>
    <col min="13827" max="13827" width="9.140625" style="2"/>
    <col min="13828" max="13828" width="73.28515625" style="2" bestFit="1" customWidth="1"/>
    <col min="13829" max="14080" width="9.140625" style="2"/>
    <col min="14081" max="14081" width="5.85546875" style="2" bestFit="1" customWidth="1"/>
    <col min="14082" max="14082" width="34" style="2" bestFit="1" customWidth="1"/>
    <col min="14083" max="14083" width="9.140625" style="2"/>
    <col min="14084" max="14084" width="73.28515625" style="2" bestFit="1" customWidth="1"/>
    <col min="14085" max="14336" width="9.140625" style="2"/>
    <col min="14337" max="14337" width="5.85546875" style="2" bestFit="1" customWidth="1"/>
    <col min="14338" max="14338" width="34" style="2" bestFit="1" customWidth="1"/>
    <col min="14339" max="14339" width="9.140625" style="2"/>
    <col min="14340" max="14340" width="73.28515625" style="2" bestFit="1" customWidth="1"/>
    <col min="14341" max="14592" width="9.140625" style="2"/>
    <col min="14593" max="14593" width="5.85546875" style="2" bestFit="1" customWidth="1"/>
    <col min="14594" max="14594" width="34" style="2" bestFit="1" customWidth="1"/>
    <col min="14595" max="14595" width="9.140625" style="2"/>
    <col min="14596" max="14596" width="73.28515625" style="2" bestFit="1" customWidth="1"/>
    <col min="14597" max="14848" width="9.140625" style="2"/>
    <col min="14849" max="14849" width="5.85546875" style="2" bestFit="1" customWidth="1"/>
    <col min="14850" max="14850" width="34" style="2" bestFit="1" customWidth="1"/>
    <col min="14851" max="14851" width="9.140625" style="2"/>
    <col min="14852" max="14852" width="73.28515625" style="2" bestFit="1" customWidth="1"/>
    <col min="14853" max="15104" width="9.140625" style="2"/>
    <col min="15105" max="15105" width="5.85546875" style="2" bestFit="1" customWidth="1"/>
    <col min="15106" max="15106" width="34" style="2" bestFit="1" customWidth="1"/>
    <col min="15107" max="15107" width="9.140625" style="2"/>
    <col min="15108" max="15108" width="73.28515625" style="2" bestFit="1" customWidth="1"/>
    <col min="15109" max="15360" width="9.140625" style="2"/>
    <col min="15361" max="15361" width="5.85546875" style="2" bestFit="1" customWidth="1"/>
    <col min="15362" max="15362" width="34" style="2" bestFit="1" customWidth="1"/>
    <col min="15363" max="15363" width="9.140625" style="2"/>
    <col min="15364" max="15364" width="73.28515625" style="2" bestFit="1" customWidth="1"/>
    <col min="15365" max="15616" width="9.140625" style="2"/>
    <col min="15617" max="15617" width="5.85546875" style="2" bestFit="1" customWidth="1"/>
    <col min="15618" max="15618" width="34" style="2" bestFit="1" customWidth="1"/>
    <col min="15619" max="15619" width="9.140625" style="2"/>
    <col min="15620" max="15620" width="73.28515625" style="2" bestFit="1" customWidth="1"/>
    <col min="15621" max="15872" width="9.140625" style="2"/>
    <col min="15873" max="15873" width="5.85546875" style="2" bestFit="1" customWidth="1"/>
    <col min="15874" max="15874" width="34" style="2" bestFit="1" customWidth="1"/>
    <col min="15875" max="15875" width="9.140625" style="2"/>
    <col min="15876" max="15876" width="73.28515625" style="2" bestFit="1" customWidth="1"/>
    <col min="15877" max="16128" width="9.140625" style="2"/>
    <col min="16129" max="16129" width="5.85546875" style="2" bestFit="1" customWidth="1"/>
    <col min="16130" max="16130" width="34" style="2" bestFit="1" customWidth="1"/>
    <col min="16131" max="16131" width="9.140625" style="2"/>
    <col min="16132" max="16132" width="73.28515625" style="2" bestFit="1" customWidth="1"/>
    <col min="16133" max="16384" width="9.140625" style="2"/>
  </cols>
  <sheetData>
    <row r="1" spans="1:4" x14ac:dyDescent="0.2">
      <c r="A1" s="1"/>
      <c r="B1" s="2"/>
    </row>
    <row r="2" spans="1:4" x14ac:dyDescent="0.2">
      <c r="A2" s="3" t="s">
        <v>37</v>
      </c>
      <c r="B2" s="3" t="s">
        <v>38</v>
      </c>
      <c r="C2" s="4" t="s">
        <v>39</v>
      </c>
      <c r="D2" s="4" t="s">
        <v>38</v>
      </c>
    </row>
    <row r="3" spans="1:4" x14ac:dyDescent="0.2">
      <c r="A3" s="5"/>
      <c r="B3" s="6" t="s">
        <v>40</v>
      </c>
      <c r="C3" s="7"/>
      <c r="D3" s="7"/>
    </row>
    <row r="4" spans="1:4" x14ac:dyDescent="0.2">
      <c r="A4" s="8" t="s">
        <v>41</v>
      </c>
      <c r="B4" s="9" t="s">
        <v>42</v>
      </c>
      <c r="C4" s="7" t="s">
        <v>43</v>
      </c>
      <c r="D4" s="7" t="s">
        <v>3</v>
      </c>
    </row>
    <row r="5" spans="1:4" x14ac:dyDescent="0.2">
      <c r="A5" s="8" t="s">
        <v>44</v>
      </c>
      <c r="B5" s="9" t="s">
        <v>5</v>
      </c>
      <c r="C5" s="7" t="s">
        <v>45</v>
      </c>
      <c r="D5" s="7" t="s">
        <v>46</v>
      </c>
    </row>
    <row r="6" spans="1:4" x14ac:dyDescent="0.2">
      <c r="A6" s="8" t="s">
        <v>47</v>
      </c>
      <c r="B6" s="9" t="s">
        <v>48</v>
      </c>
      <c r="C6" s="7" t="s">
        <v>49</v>
      </c>
      <c r="D6" s="7" t="s">
        <v>6</v>
      </c>
    </row>
    <row r="7" spans="1:4" x14ac:dyDescent="0.2">
      <c r="A7" s="8" t="s">
        <v>50</v>
      </c>
      <c r="B7" s="9" t="s">
        <v>7</v>
      </c>
      <c r="C7" s="7" t="s">
        <v>51</v>
      </c>
      <c r="D7" s="7" t="s">
        <v>7</v>
      </c>
    </row>
    <row r="8" spans="1:4" x14ac:dyDescent="0.2">
      <c r="A8" s="8" t="s">
        <v>52</v>
      </c>
      <c r="B8" s="9" t="s">
        <v>53</v>
      </c>
      <c r="C8" s="7" t="s">
        <v>54</v>
      </c>
      <c r="D8" s="7" t="s">
        <v>8</v>
      </c>
    </row>
    <row r="9" spans="1:4" x14ac:dyDescent="0.2">
      <c r="A9" s="8" t="s">
        <v>55</v>
      </c>
      <c r="B9" s="9" t="s">
        <v>56</v>
      </c>
      <c r="C9" s="7" t="s">
        <v>57</v>
      </c>
      <c r="D9" s="7" t="s">
        <v>58</v>
      </c>
    </row>
    <row r="10" spans="1:4" x14ac:dyDescent="0.2">
      <c r="A10" s="8" t="s">
        <v>59</v>
      </c>
      <c r="B10" s="9" t="s">
        <v>60</v>
      </c>
      <c r="C10" s="7" t="s">
        <v>61</v>
      </c>
      <c r="D10" s="7" t="s">
        <v>10</v>
      </c>
    </row>
    <row r="11" spans="1:4" x14ac:dyDescent="0.2">
      <c r="A11" s="8" t="s">
        <v>62</v>
      </c>
      <c r="B11" s="9" t="s">
        <v>63</v>
      </c>
      <c r="C11" s="7" t="s">
        <v>61</v>
      </c>
      <c r="D11" s="7" t="s">
        <v>10</v>
      </c>
    </row>
    <row r="12" spans="1:4" x14ac:dyDescent="0.2">
      <c r="A12" s="8" t="s">
        <v>64</v>
      </c>
      <c r="B12" s="9" t="s">
        <v>65</v>
      </c>
      <c r="C12" s="7" t="s">
        <v>61</v>
      </c>
      <c r="D12" s="7" t="s">
        <v>10</v>
      </c>
    </row>
    <row r="13" spans="1:4" x14ac:dyDescent="0.2">
      <c r="A13" s="8" t="s">
        <v>66</v>
      </c>
      <c r="B13" s="9" t="s">
        <v>67</v>
      </c>
      <c r="C13" s="7" t="s">
        <v>61</v>
      </c>
      <c r="D13" s="7" t="s">
        <v>10</v>
      </c>
    </row>
    <row r="14" spans="1:4" x14ac:dyDescent="0.2">
      <c r="A14" s="8" t="s">
        <v>68</v>
      </c>
      <c r="B14" s="9" t="s">
        <v>69</v>
      </c>
      <c r="C14" s="7" t="s">
        <v>70</v>
      </c>
      <c r="D14" s="7" t="s">
        <v>71</v>
      </c>
    </row>
    <row r="15" spans="1:4" x14ac:dyDescent="0.2">
      <c r="A15" s="8" t="s">
        <v>72</v>
      </c>
      <c r="B15" s="9" t="s">
        <v>73</v>
      </c>
      <c r="C15" s="7" t="s">
        <v>61</v>
      </c>
      <c r="D15" s="7" t="s">
        <v>10</v>
      </c>
    </row>
    <row r="16" spans="1:4" x14ac:dyDescent="0.2">
      <c r="A16" s="8" t="s">
        <v>74</v>
      </c>
      <c r="B16" s="9" t="s">
        <v>75</v>
      </c>
      <c r="C16" s="7" t="s">
        <v>61</v>
      </c>
      <c r="D16" s="7" t="s">
        <v>10</v>
      </c>
    </row>
    <row r="17" spans="1:4" x14ac:dyDescent="0.2">
      <c r="A17" s="8" t="s">
        <v>76</v>
      </c>
      <c r="B17" s="9" t="s">
        <v>77</v>
      </c>
      <c r="C17" s="7" t="s">
        <v>61</v>
      </c>
      <c r="D17" s="7" t="s">
        <v>10</v>
      </c>
    </row>
    <row r="18" spans="1:4" x14ac:dyDescent="0.2">
      <c r="A18" s="8" t="s">
        <v>78</v>
      </c>
      <c r="B18" s="9" t="s">
        <v>79</v>
      </c>
      <c r="C18" s="7" t="s">
        <v>61</v>
      </c>
      <c r="D18" s="7" t="s">
        <v>10</v>
      </c>
    </row>
    <row r="19" spans="1:4" x14ac:dyDescent="0.2">
      <c r="A19" s="8" t="s">
        <v>80</v>
      </c>
      <c r="B19" s="9" t="s">
        <v>81</v>
      </c>
      <c r="C19" s="7" t="s">
        <v>61</v>
      </c>
      <c r="D19" s="7" t="s">
        <v>10</v>
      </c>
    </row>
    <row r="20" spans="1:4" x14ac:dyDescent="0.2">
      <c r="A20" s="8" t="s">
        <v>82</v>
      </c>
      <c r="B20" s="9" t="s">
        <v>83</v>
      </c>
      <c r="C20" s="7" t="s">
        <v>61</v>
      </c>
      <c r="D20" s="7" t="s">
        <v>10</v>
      </c>
    </row>
    <row r="21" spans="1:4" x14ac:dyDescent="0.2">
      <c r="A21" s="8" t="s">
        <v>84</v>
      </c>
      <c r="B21" s="9" t="s">
        <v>9</v>
      </c>
      <c r="C21" s="7" t="s">
        <v>85</v>
      </c>
      <c r="D21" s="7" t="s">
        <v>9</v>
      </c>
    </row>
    <row r="22" spans="1:4" x14ac:dyDescent="0.2">
      <c r="A22" s="5"/>
      <c r="B22" s="10" t="s">
        <v>86</v>
      </c>
      <c r="C22" s="7"/>
      <c r="D22" s="7"/>
    </row>
    <row r="23" spans="1:4" x14ac:dyDescent="0.2">
      <c r="A23" s="8" t="s">
        <v>87</v>
      </c>
      <c r="B23" s="9" t="s">
        <v>88</v>
      </c>
      <c r="C23" s="7" t="s">
        <v>89</v>
      </c>
      <c r="D23" s="7" t="s">
        <v>90</v>
      </c>
    </row>
    <row r="24" spans="1:4" x14ac:dyDescent="0.2">
      <c r="A24" s="8" t="s">
        <v>91</v>
      </c>
      <c r="B24" s="9" t="s">
        <v>92</v>
      </c>
      <c r="C24" s="7" t="s">
        <v>89</v>
      </c>
      <c r="D24" s="7" t="s">
        <v>90</v>
      </c>
    </row>
    <row r="25" spans="1:4" x14ac:dyDescent="0.2">
      <c r="A25" s="8" t="s">
        <v>93</v>
      </c>
      <c r="B25" s="9" t="s">
        <v>94</v>
      </c>
      <c r="C25" s="7" t="s">
        <v>89</v>
      </c>
      <c r="D25" s="7" t="s">
        <v>90</v>
      </c>
    </row>
    <row r="26" spans="1:4" x14ac:dyDescent="0.2">
      <c r="A26" s="8" t="s">
        <v>95</v>
      </c>
      <c r="B26" s="9" t="s">
        <v>96</v>
      </c>
      <c r="C26" s="7" t="s">
        <v>97</v>
      </c>
      <c r="D26" s="7" t="s">
        <v>98</v>
      </c>
    </row>
    <row r="27" spans="1:4" x14ac:dyDescent="0.2">
      <c r="A27" s="8" t="s">
        <v>99</v>
      </c>
      <c r="B27" s="9" t="s">
        <v>100</v>
      </c>
      <c r="C27" s="7" t="s">
        <v>89</v>
      </c>
      <c r="D27" s="7" t="s">
        <v>90</v>
      </c>
    </row>
    <row r="28" spans="1:4" x14ac:dyDescent="0.2">
      <c r="A28" s="8" t="s">
        <v>101</v>
      </c>
      <c r="B28" s="9" t="s">
        <v>102</v>
      </c>
      <c r="C28" s="7" t="s">
        <v>103</v>
      </c>
      <c r="D28" s="7" t="s">
        <v>104</v>
      </c>
    </row>
    <row r="29" spans="1:4" x14ac:dyDescent="0.2">
      <c r="A29" s="8" t="s">
        <v>105</v>
      </c>
      <c r="B29" s="9" t="s">
        <v>106</v>
      </c>
      <c r="C29" s="7" t="s">
        <v>103</v>
      </c>
      <c r="D29" s="7" t="s">
        <v>104</v>
      </c>
    </row>
    <row r="30" spans="1:4" x14ac:dyDescent="0.2">
      <c r="A30" s="8" t="s">
        <v>107</v>
      </c>
      <c r="B30" s="9" t="s">
        <v>108</v>
      </c>
      <c r="C30" s="7" t="s">
        <v>103</v>
      </c>
      <c r="D30" s="7" t="s">
        <v>104</v>
      </c>
    </row>
    <row r="31" spans="1:4" x14ac:dyDescent="0.2">
      <c r="A31" s="8" t="s">
        <v>109</v>
      </c>
      <c r="B31" s="9" t="s">
        <v>110</v>
      </c>
      <c r="C31" s="7" t="s">
        <v>97</v>
      </c>
      <c r="D31" s="7" t="s">
        <v>98</v>
      </c>
    </row>
    <row r="32" spans="1:4" x14ac:dyDescent="0.2">
      <c r="A32" s="5"/>
      <c r="B32" s="10" t="s">
        <v>111</v>
      </c>
      <c r="C32" s="7"/>
      <c r="D32" s="7"/>
    </row>
    <row r="33" spans="1:4" x14ac:dyDescent="0.2">
      <c r="A33" s="8" t="s">
        <v>112</v>
      </c>
      <c r="B33" s="9" t="s">
        <v>11</v>
      </c>
      <c r="C33" s="7" t="s">
        <v>113</v>
      </c>
      <c r="D33" s="7" t="s">
        <v>11</v>
      </c>
    </row>
    <row r="34" spans="1:4" x14ac:dyDescent="0.2">
      <c r="A34" s="5"/>
      <c r="B34" s="10" t="s">
        <v>114</v>
      </c>
      <c r="C34" s="7"/>
      <c r="D34" s="7"/>
    </row>
    <row r="35" spans="1:4" x14ac:dyDescent="0.2">
      <c r="A35" s="8" t="s">
        <v>115</v>
      </c>
      <c r="B35" s="9" t="s">
        <v>12</v>
      </c>
      <c r="C35" s="7" t="s">
        <v>116</v>
      </c>
      <c r="D35" s="7" t="s">
        <v>12</v>
      </c>
    </row>
    <row r="36" spans="1:4" x14ac:dyDescent="0.2">
      <c r="A36" s="8" t="s">
        <v>117</v>
      </c>
      <c r="B36" s="9" t="s">
        <v>118</v>
      </c>
      <c r="C36" s="7" t="s">
        <v>119</v>
      </c>
      <c r="D36" s="7" t="s">
        <v>13</v>
      </c>
    </row>
    <row r="37" spans="1:4" x14ac:dyDescent="0.2">
      <c r="A37" s="8" t="s">
        <v>120</v>
      </c>
      <c r="B37" s="9" t="s">
        <v>121</v>
      </c>
      <c r="C37" s="7" t="s">
        <v>119</v>
      </c>
      <c r="D37" s="7" t="s">
        <v>13</v>
      </c>
    </row>
    <row r="38" spans="1:4" x14ac:dyDescent="0.2">
      <c r="A38" s="8" t="s">
        <v>122</v>
      </c>
      <c r="B38" s="9" t="s">
        <v>14</v>
      </c>
      <c r="C38" s="7" t="s">
        <v>123</v>
      </c>
      <c r="D38" s="7" t="s">
        <v>14</v>
      </c>
    </row>
    <row r="39" spans="1:4" x14ac:dyDescent="0.2">
      <c r="A39" s="8" t="s">
        <v>124</v>
      </c>
      <c r="B39" s="9" t="s">
        <v>125</v>
      </c>
      <c r="C39" s="7" t="s">
        <v>126</v>
      </c>
      <c r="D39" s="7" t="s">
        <v>17</v>
      </c>
    </row>
    <row r="40" spans="1:4" x14ac:dyDescent="0.2">
      <c r="A40" s="8" t="s">
        <v>127</v>
      </c>
      <c r="B40" s="9" t="s">
        <v>128</v>
      </c>
      <c r="C40" s="7" t="s">
        <v>129</v>
      </c>
      <c r="D40" s="7" t="s">
        <v>15</v>
      </c>
    </row>
    <row r="41" spans="1:4" x14ac:dyDescent="0.2">
      <c r="A41" s="8" t="s">
        <v>130</v>
      </c>
      <c r="B41" s="9" t="s">
        <v>131</v>
      </c>
      <c r="C41" s="7" t="s">
        <v>129</v>
      </c>
      <c r="D41" s="7" t="s">
        <v>15</v>
      </c>
    </row>
    <row r="42" spans="1:4" x14ac:dyDescent="0.2">
      <c r="A42" s="8" t="s">
        <v>132</v>
      </c>
      <c r="B42" s="9" t="s">
        <v>133</v>
      </c>
      <c r="C42" s="7" t="s">
        <v>134</v>
      </c>
      <c r="D42" s="7" t="s">
        <v>135</v>
      </c>
    </row>
    <row r="43" spans="1:4" x14ac:dyDescent="0.2">
      <c r="A43" s="8" t="s">
        <v>136</v>
      </c>
      <c r="B43" s="9" t="s">
        <v>137</v>
      </c>
      <c r="C43" s="7" t="s">
        <v>138</v>
      </c>
      <c r="D43" s="7" t="s">
        <v>18</v>
      </c>
    </row>
    <row r="44" spans="1:4" x14ac:dyDescent="0.2">
      <c r="A44" s="8" t="s">
        <v>139</v>
      </c>
      <c r="B44" s="9" t="s">
        <v>140</v>
      </c>
      <c r="C44" s="7" t="s">
        <v>134</v>
      </c>
      <c r="D44" s="7" t="s">
        <v>135</v>
      </c>
    </row>
    <row r="45" spans="1:4" x14ac:dyDescent="0.2">
      <c r="A45" s="8" t="s">
        <v>141</v>
      </c>
      <c r="B45" s="9" t="s">
        <v>142</v>
      </c>
      <c r="C45" s="7" t="s">
        <v>134</v>
      </c>
      <c r="D45" s="7" t="s">
        <v>135</v>
      </c>
    </row>
    <row r="46" spans="1:4" x14ac:dyDescent="0.2">
      <c r="A46" s="8" t="s">
        <v>143</v>
      </c>
      <c r="B46" s="9" t="s">
        <v>144</v>
      </c>
      <c r="C46" s="7" t="s">
        <v>134</v>
      </c>
      <c r="D46" s="7" t="s">
        <v>135</v>
      </c>
    </row>
    <row r="47" spans="1:4" x14ac:dyDescent="0.2">
      <c r="A47" s="8" t="s">
        <v>145</v>
      </c>
      <c r="B47" s="9" t="s">
        <v>146</v>
      </c>
      <c r="C47" s="7" t="s">
        <v>134</v>
      </c>
      <c r="D47" s="7" t="s">
        <v>135</v>
      </c>
    </row>
    <row r="48" spans="1:4" x14ac:dyDescent="0.2">
      <c r="A48" s="8" t="s">
        <v>147</v>
      </c>
      <c r="B48" s="11" t="s">
        <v>148</v>
      </c>
      <c r="C48" s="7" t="s">
        <v>134</v>
      </c>
      <c r="D48" s="7" t="s">
        <v>135</v>
      </c>
    </row>
    <row r="49" spans="1:4" x14ac:dyDescent="0.2">
      <c r="A49" s="8" t="s">
        <v>149</v>
      </c>
      <c r="B49" s="11" t="s">
        <v>150</v>
      </c>
      <c r="C49" s="7" t="s">
        <v>134</v>
      </c>
      <c r="D49" s="7" t="s">
        <v>135</v>
      </c>
    </row>
    <row r="50" spans="1:4" x14ac:dyDescent="0.2">
      <c r="A50" s="8" t="s">
        <v>151</v>
      </c>
      <c r="B50" s="11" t="s">
        <v>152</v>
      </c>
      <c r="C50" s="7" t="s">
        <v>134</v>
      </c>
      <c r="D50" s="7" t="s">
        <v>135</v>
      </c>
    </row>
    <row r="51" spans="1:4" x14ac:dyDescent="0.2">
      <c r="A51" s="8" t="s">
        <v>153</v>
      </c>
      <c r="B51" s="11" t="s">
        <v>154</v>
      </c>
      <c r="C51" s="7" t="s">
        <v>134</v>
      </c>
      <c r="D51" s="7" t="s">
        <v>135</v>
      </c>
    </row>
    <row r="52" spans="1:4" x14ac:dyDescent="0.2">
      <c r="A52" s="8" t="s">
        <v>155</v>
      </c>
      <c r="B52" s="11" t="s">
        <v>156</v>
      </c>
      <c r="C52" s="7" t="s">
        <v>134</v>
      </c>
      <c r="D52" s="7" t="s">
        <v>135</v>
      </c>
    </row>
    <row r="53" spans="1:4" x14ac:dyDescent="0.2">
      <c r="A53" s="8" t="s">
        <v>157</v>
      </c>
      <c r="B53" s="11" t="s">
        <v>158</v>
      </c>
      <c r="C53" s="7" t="s">
        <v>134</v>
      </c>
      <c r="D53" s="7" t="s">
        <v>135</v>
      </c>
    </row>
    <row r="54" spans="1:4" x14ac:dyDescent="0.2">
      <c r="A54" s="8" t="s">
        <v>159</v>
      </c>
      <c r="B54" s="11" t="s">
        <v>160</v>
      </c>
      <c r="C54" s="7" t="s">
        <v>70</v>
      </c>
      <c r="D54" s="7" t="s">
        <v>71</v>
      </c>
    </row>
    <row r="55" spans="1:4" x14ac:dyDescent="0.2">
      <c r="A55" s="8" t="s">
        <v>161</v>
      </c>
      <c r="B55" s="11" t="s">
        <v>162</v>
      </c>
      <c r="C55" s="7" t="s">
        <v>163</v>
      </c>
      <c r="D55" s="7" t="s">
        <v>16</v>
      </c>
    </row>
    <row r="56" spans="1:4" x14ac:dyDescent="0.2">
      <c r="A56" s="8" t="s">
        <v>164</v>
      </c>
      <c r="B56" s="11" t="s">
        <v>165</v>
      </c>
      <c r="C56" s="7" t="s">
        <v>166</v>
      </c>
      <c r="D56" s="7" t="s">
        <v>19</v>
      </c>
    </row>
    <row r="57" spans="1:4" x14ac:dyDescent="0.2">
      <c r="A57" s="5"/>
      <c r="B57" s="10" t="s">
        <v>167</v>
      </c>
      <c r="C57" s="7"/>
      <c r="D57" s="7"/>
    </row>
    <row r="58" spans="1:4" x14ac:dyDescent="0.2">
      <c r="A58" s="8" t="s">
        <v>168</v>
      </c>
      <c r="B58" s="11" t="s">
        <v>169</v>
      </c>
      <c r="C58" s="7" t="s">
        <v>170</v>
      </c>
      <c r="D58" s="7" t="s">
        <v>169</v>
      </c>
    </row>
    <row r="59" spans="1:4" x14ac:dyDescent="0.2">
      <c r="A59" s="8" t="s">
        <v>171</v>
      </c>
      <c r="B59" s="9" t="s">
        <v>172</v>
      </c>
      <c r="C59" s="7" t="s">
        <v>173</v>
      </c>
      <c r="D59" s="7" t="s">
        <v>174</v>
      </c>
    </row>
    <row r="60" spans="1:4" x14ac:dyDescent="0.2">
      <c r="A60" s="8" t="s">
        <v>175</v>
      </c>
      <c r="B60" s="9" t="s">
        <v>176</v>
      </c>
      <c r="C60" s="7" t="s">
        <v>173</v>
      </c>
      <c r="D60" s="7" t="s">
        <v>174</v>
      </c>
    </row>
    <row r="61" spans="1:4" x14ac:dyDescent="0.2">
      <c r="A61" s="8" t="s">
        <v>177</v>
      </c>
      <c r="B61" s="9" t="s">
        <v>178</v>
      </c>
      <c r="C61" s="7" t="s">
        <v>173</v>
      </c>
      <c r="D61" s="7" t="s">
        <v>174</v>
      </c>
    </row>
    <row r="62" spans="1:4" x14ac:dyDescent="0.2">
      <c r="A62" s="8" t="s">
        <v>179</v>
      </c>
      <c r="B62" s="9" t="s">
        <v>180</v>
      </c>
      <c r="C62" s="7" t="s">
        <v>173</v>
      </c>
      <c r="D62" s="7" t="s">
        <v>174</v>
      </c>
    </row>
    <row r="63" spans="1:4" x14ac:dyDescent="0.2">
      <c r="A63" s="8" t="s">
        <v>181</v>
      </c>
      <c r="B63" s="11" t="s">
        <v>182</v>
      </c>
      <c r="C63" s="7" t="s">
        <v>170</v>
      </c>
      <c r="D63" s="7" t="s">
        <v>169</v>
      </c>
    </row>
    <row r="64" spans="1:4" x14ac:dyDescent="0.2">
      <c r="A64" s="8" t="s">
        <v>183</v>
      </c>
      <c r="B64" s="11" t="s">
        <v>184</v>
      </c>
      <c r="C64" s="7" t="s">
        <v>170</v>
      </c>
      <c r="D64" s="7" t="s">
        <v>169</v>
      </c>
    </row>
    <row r="65" spans="1:4" x14ac:dyDescent="0.2">
      <c r="A65" s="5"/>
      <c r="B65" s="10" t="s">
        <v>185</v>
      </c>
      <c r="C65" s="7"/>
      <c r="D65" s="7"/>
    </row>
    <row r="66" spans="1:4" x14ac:dyDescent="0.2">
      <c r="A66" s="8" t="s">
        <v>186</v>
      </c>
      <c r="B66" s="9" t="s">
        <v>187</v>
      </c>
      <c r="C66" s="7" t="s">
        <v>188</v>
      </c>
      <c r="D66" s="7" t="s">
        <v>189</v>
      </c>
    </row>
    <row r="67" spans="1:4" x14ac:dyDescent="0.2">
      <c r="A67" s="8" t="s">
        <v>190</v>
      </c>
      <c r="B67" s="9" t="s">
        <v>191</v>
      </c>
      <c r="C67" s="7" t="s">
        <v>188</v>
      </c>
      <c r="D67" s="7" t="s">
        <v>189</v>
      </c>
    </row>
    <row r="68" spans="1:4" x14ac:dyDescent="0.2">
      <c r="A68" s="8" t="s">
        <v>192</v>
      </c>
      <c r="B68" s="9" t="s">
        <v>193</v>
      </c>
      <c r="C68" s="7" t="s">
        <v>188</v>
      </c>
      <c r="D68" s="7" t="s">
        <v>189</v>
      </c>
    </row>
    <row r="69" spans="1:4" x14ac:dyDescent="0.2">
      <c r="A69" s="8" t="s">
        <v>194</v>
      </c>
      <c r="B69" s="9" t="s">
        <v>195</v>
      </c>
      <c r="C69" s="7" t="s">
        <v>188</v>
      </c>
      <c r="D69" s="7" t="s">
        <v>189</v>
      </c>
    </row>
    <row r="70" spans="1:4" x14ac:dyDescent="0.2">
      <c r="A70" s="8" t="s">
        <v>196</v>
      </c>
      <c r="B70" s="9" t="s">
        <v>197</v>
      </c>
      <c r="C70" s="7" t="s">
        <v>188</v>
      </c>
      <c r="D70" s="7" t="s">
        <v>189</v>
      </c>
    </row>
    <row r="71" spans="1:4" x14ac:dyDescent="0.2">
      <c r="A71" s="8" t="s">
        <v>198</v>
      </c>
      <c r="B71" s="9" t="s">
        <v>199</v>
      </c>
      <c r="C71" s="7" t="s">
        <v>188</v>
      </c>
      <c r="D71" s="7" t="s">
        <v>189</v>
      </c>
    </row>
    <row r="72" spans="1:4" x14ac:dyDescent="0.2">
      <c r="A72" s="8" t="s">
        <v>200</v>
      </c>
      <c r="B72" s="9" t="s">
        <v>201</v>
      </c>
      <c r="C72" s="7" t="s">
        <v>188</v>
      </c>
      <c r="D72" s="7" t="s">
        <v>189</v>
      </c>
    </row>
    <row r="73" spans="1:4" x14ac:dyDescent="0.2">
      <c r="A73" s="8" t="s">
        <v>202</v>
      </c>
      <c r="B73" s="9" t="s">
        <v>203</v>
      </c>
      <c r="C73" s="7" t="s">
        <v>188</v>
      </c>
      <c r="D73" s="7" t="s">
        <v>189</v>
      </c>
    </row>
    <row r="74" spans="1:4" x14ac:dyDescent="0.2">
      <c r="A74" s="8" t="s">
        <v>204</v>
      </c>
      <c r="B74" s="9" t="s">
        <v>205</v>
      </c>
      <c r="C74" s="7" t="s">
        <v>188</v>
      </c>
      <c r="D74" s="7" t="s">
        <v>189</v>
      </c>
    </row>
    <row r="75" spans="1:4" x14ac:dyDescent="0.2">
      <c r="A75" s="8" t="s">
        <v>206</v>
      </c>
      <c r="B75" s="9" t="s">
        <v>207</v>
      </c>
      <c r="C75" s="7" t="s">
        <v>188</v>
      </c>
      <c r="D75" s="7" t="s">
        <v>189</v>
      </c>
    </row>
    <row r="76" spans="1:4" x14ac:dyDescent="0.2">
      <c r="A76" s="8" t="s">
        <v>208</v>
      </c>
      <c r="B76" s="9" t="s">
        <v>209</v>
      </c>
      <c r="C76" s="7" t="s">
        <v>188</v>
      </c>
      <c r="D76" s="7" t="s">
        <v>189</v>
      </c>
    </row>
    <row r="77" spans="1:4" x14ac:dyDescent="0.2">
      <c r="A77" s="8" t="s">
        <v>210</v>
      </c>
      <c r="B77" s="9" t="s">
        <v>211</v>
      </c>
      <c r="C77" s="7" t="s">
        <v>188</v>
      </c>
      <c r="D77" s="7" t="s">
        <v>189</v>
      </c>
    </row>
    <row r="78" spans="1:4" x14ac:dyDescent="0.2">
      <c r="A78" s="8" t="s">
        <v>212</v>
      </c>
      <c r="B78" s="9" t="s">
        <v>213</v>
      </c>
      <c r="C78" s="7" t="s">
        <v>188</v>
      </c>
      <c r="D78" s="7" t="s">
        <v>189</v>
      </c>
    </row>
    <row r="79" spans="1:4" x14ac:dyDescent="0.2">
      <c r="A79" s="8" t="s">
        <v>214</v>
      </c>
      <c r="B79" s="9" t="s">
        <v>215</v>
      </c>
      <c r="C79" s="7" t="s">
        <v>188</v>
      </c>
      <c r="D79" s="7" t="s">
        <v>189</v>
      </c>
    </row>
    <row r="80" spans="1:4" x14ac:dyDescent="0.2">
      <c r="A80" s="8" t="s">
        <v>216</v>
      </c>
      <c r="B80" s="9" t="s">
        <v>217</v>
      </c>
      <c r="C80" s="7" t="s">
        <v>188</v>
      </c>
      <c r="D80" s="7" t="s">
        <v>189</v>
      </c>
    </row>
    <row r="81" spans="1:4" x14ac:dyDescent="0.2">
      <c r="A81" s="8" t="s">
        <v>218</v>
      </c>
      <c r="B81" s="9" t="s">
        <v>219</v>
      </c>
      <c r="C81" s="7" t="s">
        <v>188</v>
      </c>
      <c r="D81" s="7" t="s">
        <v>189</v>
      </c>
    </row>
    <row r="82" spans="1:4" x14ac:dyDescent="0.2">
      <c r="A82" s="8" t="s">
        <v>220</v>
      </c>
      <c r="B82" s="9" t="s">
        <v>221</v>
      </c>
      <c r="C82" s="7" t="s">
        <v>188</v>
      </c>
      <c r="D82" s="7" t="s">
        <v>189</v>
      </c>
    </row>
    <row r="83" spans="1:4" x14ac:dyDescent="0.2">
      <c r="A83" s="8" t="s">
        <v>222</v>
      </c>
      <c r="B83" s="9" t="s">
        <v>223</v>
      </c>
      <c r="C83" s="7" t="s">
        <v>188</v>
      </c>
      <c r="D83" s="7" t="s">
        <v>189</v>
      </c>
    </row>
    <row r="84" spans="1:4" x14ac:dyDescent="0.2">
      <c r="A84" s="8" t="s">
        <v>224</v>
      </c>
      <c r="B84" s="9" t="s">
        <v>225</v>
      </c>
      <c r="C84" s="7" t="s">
        <v>188</v>
      </c>
      <c r="D84" s="7" t="s">
        <v>189</v>
      </c>
    </row>
    <row r="85" spans="1:4" x14ac:dyDescent="0.2">
      <c r="A85" s="8" t="s">
        <v>226</v>
      </c>
      <c r="B85" s="9" t="s">
        <v>227</v>
      </c>
      <c r="C85" s="7" t="s">
        <v>188</v>
      </c>
      <c r="D85" s="7" t="s">
        <v>189</v>
      </c>
    </row>
    <row r="86" spans="1:4" x14ac:dyDescent="0.2">
      <c r="A86" s="8" t="s">
        <v>228</v>
      </c>
      <c r="B86" s="9" t="s">
        <v>229</v>
      </c>
      <c r="C86" s="7" t="s">
        <v>188</v>
      </c>
      <c r="D86" s="7" t="s">
        <v>189</v>
      </c>
    </row>
    <row r="87" spans="1:4" x14ac:dyDescent="0.2">
      <c r="A87" s="8" t="s">
        <v>230</v>
      </c>
      <c r="B87" s="9" t="s">
        <v>231</v>
      </c>
      <c r="C87" s="7" t="s">
        <v>188</v>
      </c>
      <c r="D87" s="7" t="s">
        <v>189</v>
      </c>
    </row>
    <row r="88" spans="1:4" x14ac:dyDescent="0.2">
      <c r="A88" s="8" t="s">
        <v>232</v>
      </c>
      <c r="B88" s="9" t="s">
        <v>233</v>
      </c>
      <c r="C88" s="7" t="s">
        <v>188</v>
      </c>
      <c r="D88" s="7" t="s">
        <v>189</v>
      </c>
    </row>
    <row r="89" spans="1:4" x14ac:dyDescent="0.2">
      <c r="A89" s="8" t="s">
        <v>234</v>
      </c>
      <c r="B89" s="9" t="s">
        <v>235</v>
      </c>
      <c r="C89" s="7" t="s">
        <v>188</v>
      </c>
      <c r="D89" s="7" t="s">
        <v>189</v>
      </c>
    </row>
    <row r="90" spans="1:4" x14ac:dyDescent="0.2">
      <c r="A90" s="8" t="s">
        <v>236</v>
      </c>
      <c r="B90" s="9" t="s">
        <v>237</v>
      </c>
      <c r="C90" s="7" t="s">
        <v>188</v>
      </c>
      <c r="D90" s="7" t="s">
        <v>189</v>
      </c>
    </row>
    <row r="91" spans="1:4" x14ac:dyDescent="0.2">
      <c r="A91" s="8" t="s">
        <v>238</v>
      </c>
      <c r="B91" s="9" t="s">
        <v>239</v>
      </c>
      <c r="C91" s="7" t="s">
        <v>188</v>
      </c>
      <c r="D91" s="7" t="s">
        <v>189</v>
      </c>
    </row>
    <row r="92" spans="1:4" x14ac:dyDescent="0.2">
      <c r="A92" s="8" t="s">
        <v>240</v>
      </c>
      <c r="B92" s="9" t="s">
        <v>241</v>
      </c>
      <c r="C92" s="7" t="s">
        <v>188</v>
      </c>
      <c r="D92" s="7" t="s">
        <v>189</v>
      </c>
    </row>
    <row r="93" spans="1:4" x14ac:dyDescent="0.2">
      <c r="A93" s="8" t="s">
        <v>242</v>
      </c>
      <c r="B93" s="9" t="s">
        <v>243</v>
      </c>
      <c r="C93" s="7" t="s">
        <v>188</v>
      </c>
      <c r="D93" s="7" t="s">
        <v>189</v>
      </c>
    </row>
    <row r="94" spans="1:4" x14ac:dyDescent="0.2">
      <c r="A94" s="8" t="s">
        <v>244</v>
      </c>
      <c r="B94" s="9" t="s">
        <v>245</v>
      </c>
      <c r="C94" s="7" t="s">
        <v>188</v>
      </c>
      <c r="D94" s="7" t="s">
        <v>189</v>
      </c>
    </row>
    <row r="95" spans="1:4" x14ac:dyDescent="0.2">
      <c r="A95" s="8" t="s">
        <v>246</v>
      </c>
      <c r="B95" s="9" t="s">
        <v>247</v>
      </c>
      <c r="C95" s="7" t="s">
        <v>188</v>
      </c>
      <c r="D95" s="7" t="s">
        <v>189</v>
      </c>
    </row>
    <row r="96" spans="1:4" x14ac:dyDescent="0.2">
      <c r="A96" s="8" t="s">
        <v>248</v>
      </c>
      <c r="B96" s="9" t="s">
        <v>249</v>
      </c>
      <c r="C96" s="7" t="s">
        <v>188</v>
      </c>
      <c r="D96" s="7" t="s">
        <v>189</v>
      </c>
    </row>
    <row r="97" spans="1:4" x14ac:dyDescent="0.2">
      <c r="A97" s="8" t="s">
        <v>250</v>
      </c>
      <c r="B97" s="9" t="s">
        <v>251</v>
      </c>
      <c r="C97" s="7" t="s">
        <v>188</v>
      </c>
      <c r="D97" s="7" t="s">
        <v>189</v>
      </c>
    </row>
    <row r="98" spans="1:4" x14ac:dyDescent="0.2">
      <c r="A98" s="8" t="s">
        <v>252</v>
      </c>
      <c r="B98" s="9" t="s">
        <v>253</v>
      </c>
      <c r="C98" s="7" t="s">
        <v>188</v>
      </c>
      <c r="D98" s="7" t="s">
        <v>189</v>
      </c>
    </row>
    <row r="99" spans="1:4" x14ac:dyDescent="0.2">
      <c r="A99" s="8" t="s">
        <v>254</v>
      </c>
      <c r="B99" s="9" t="s">
        <v>255</v>
      </c>
      <c r="C99" s="7" t="s">
        <v>188</v>
      </c>
      <c r="D99" s="7" t="s">
        <v>189</v>
      </c>
    </row>
    <row r="100" spans="1:4" x14ac:dyDescent="0.2">
      <c r="A100" s="8" t="s">
        <v>256</v>
      </c>
      <c r="B100" s="9" t="s">
        <v>257</v>
      </c>
      <c r="C100" s="7" t="s">
        <v>188</v>
      </c>
      <c r="D100" s="7" t="s">
        <v>189</v>
      </c>
    </row>
    <row r="101" spans="1:4" x14ac:dyDescent="0.2">
      <c r="A101" s="8" t="s">
        <v>258</v>
      </c>
      <c r="B101" s="9" t="s">
        <v>259</v>
      </c>
      <c r="C101" s="7" t="s">
        <v>188</v>
      </c>
      <c r="D101" s="7" t="s">
        <v>189</v>
      </c>
    </row>
    <row r="102" spans="1:4" x14ac:dyDescent="0.2">
      <c r="A102" s="8" t="s">
        <v>260</v>
      </c>
      <c r="B102" s="9" t="s">
        <v>261</v>
      </c>
      <c r="C102" s="7" t="s">
        <v>188</v>
      </c>
      <c r="D102" s="7" t="s">
        <v>189</v>
      </c>
    </row>
    <row r="103" spans="1:4" x14ac:dyDescent="0.2">
      <c r="A103" s="8" t="s">
        <v>262</v>
      </c>
      <c r="B103" s="9" t="s">
        <v>263</v>
      </c>
      <c r="C103" s="7" t="s">
        <v>188</v>
      </c>
      <c r="D103" s="7" t="s">
        <v>189</v>
      </c>
    </row>
    <row r="104" spans="1:4" x14ac:dyDescent="0.2">
      <c r="A104" s="8" t="s">
        <v>264</v>
      </c>
      <c r="B104" s="9" t="s">
        <v>265</v>
      </c>
      <c r="C104" s="7" t="s">
        <v>188</v>
      </c>
      <c r="D104" s="7" t="s">
        <v>189</v>
      </c>
    </row>
    <row r="105" spans="1:4" x14ac:dyDescent="0.2">
      <c r="A105" s="8" t="s">
        <v>266</v>
      </c>
      <c r="B105" s="9" t="s">
        <v>267</v>
      </c>
      <c r="C105" s="7" t="s">
        <v>89</v>
      </c>
      <c r="D105" s="7" t="s">
        <v>90</v>
      </c>
    </row>
    <row r="106" spans="1:4" x14ac:dyDescent="0.2">
      <c r="A106" s="8" t="s">
        <v>268</v>
      </c>
      <c r="B106" s="9" t="s">
        <v>269</v>
      </c>
      <c r="C106" s="7" t="s">
        <v>188</v>
      </c>
      <c r="D106" s="7" t="s">
        <v>189</v>
      </c>
    </row>
    <row r="107" spans="1:4" x14ac:dyDescent="0.2">
      <c r="A107" s="8" t="s">
        <v>270</v>
      </c>
      <c r="B107" s="9" t="s">
        <v>271</v>
      </c>
      <c r="C107" s="7" t="s">
        <v>188</v>
      </c>
      <c r="D107" s="7" t="s">
        <v>189</v>
      </c>
    </row>
    <row r="108" spans="1:4" x14ac:dyDescent="0.2">
      <c r="A108" s="8" t="s">
        <v>272</v>
      </c>
      <c r="B108" s="9" t="s">
        <v>273</v>
      </c>
      <c r="C108" s="7" t="s">
        <v>188</v>
      </c>
      <c r="D108" s="7" t="s">
        <v>189</v>
      </c>
    </row>
    <row r="109" spans="1:4" x14ac:dyDescent="0.2">
      <c r="A109" s="8" t="s">
        <v>274</v>
      </c>
      <c r="B109" s="7" t="s">
        <v>275</v>
      </c>
      <c r="C109" s="7" t="s">
        <v>188</v>
      </c>
      <c r="D109" s="7" t="s">
        <v>189</v>
      </c>
    </row>
    <row r="110" spans="1:4" x14ac:dyDescent="0.2">
      <c r="A110" s="8" t="s">
        <v>276</v>
      </c>
      <c r="B110" s="7" t="s">
        <v>277</v>
      </c>
      <c r="C110" s="7" t="s">
        <v>188</v>
      </c>
      <c r="D110" s="7" t="s">
        <v>189</v>
      </c>
    </row>
    <row r="111" spans="1:4" x14ac:dyDescent="0.2">
      <c r="A111" s="8" t="s">
        <v>278</v>
      </c>
      <c r="B111" s="9" t="s">
        <v>279</v>
      </c>
      <c r="C111" s="7" t="s">
        <v>188</v>
      </c>
      <c r="D111" s="7" t="s">
        <v>189</v>
      </c>
    </row>
    <row r="112" spans="1:4" x14ac:dyDescent="0.2">
      <c r="A112" s="8" t="s">
        <v>280</v>
      </c>
      <c r="B112" s="9" t="s">
        <v>281</v>
      </c>
      <c r="C112" s="7" t="s">
        <v>188</v>
      </c>
      <c r="D112" s="7" t="s">
        <v>189</v>
      </c>
    </row>
    <row r="113" spans="1:4" x14ac:dyDescent="0.2">
      <c r="A113" s="5"/>
      <c r="B113" s="10" t="s">
        <v>282</v>
      </c>
      <c r="C113" s="7"/>
      <c r="D113" s="7"/>
    </row>
    <row r="114" spans="1:4" x14ac:dyDescent="0.2">
      <c r="A114" s="8" t="s">
        <v>283</v>
      </c>
      <c r="B114" s="9" t="s">
        <v>284</v>
      </c>
      <c r="C114" s="7" t="s">
        <v>188</v>
      </c>
      <c r="D114" s="7" t="s">
        <v>189</v>
      </c>
    </row>
    <row r="115" spans="1:4" x14ac:dyDescent="0.2">
      <c r="A115" s="8" t="s">
        <v>285</v>
      </c>
      <c r="B115" s="9" t="s">
        <v>286</v>
      </c>
      <c r="C115" s="7" t="s">
        <v>188</v>
      </c>
      <c r="D115" s="7" t="s">
        <v>189</v>
      </c>
    </row>
    <row r="116" spans="1:4" x14ac:dyDescent="0.2">
      <c r="A116" s="8" t="s">
        <v>287</v>
      </c>
      <c r="B116" s="9" t="s">
        <v>288</v>
      </c>
      <c r="C116" s="7" t="s">
        <v>188</v>
      </c>
      <c r="D116" s="7" t="s">
        <v>189</v>
      </c>
    </row>
    <row r="117" spans="1:4" x14ac:dyDescent="0.2">
      <c r="A117" s="12"/>
      <c r="B117" s="10" t="s">
        <v>289</v>
      </c>
      <c r="C117" s="7"/>
      <c r="D117" s="7"/>
    </row>
    <row r="118" spans="1:4" x14ac:dyDescent="0.2">
      <c r="A118" s="8" t="s">
        <v>290</v>
      </c>
      <c r="B118" s="9" t="s">
        <v>291</v>
      </c>
      <c r="C118" s="7" t="s">
        <v>292</v>
      </c>
      <c r="D118" s="7" t="s">
        <v>293</v>
      </c>
    </row>
    <row r="119" spans="1:4" x14ac:dyDescent="0.2">
      <c r="A119" s="8" t="s">
        <v>294</v>
      </c>
      <c r="B119" s="9" t="s">
        <v>295</v>
      </c>
      <c r="C119" s="7" t="s">
        <v>292</v>
      </c>
      <c r="D119" s="7" t="s">
        <v>293</v>
      </c>
    </row>
    <row r="120" spans="1:4" x14ac:dyDescent="0.2">
      <c r="A120" s="8" t="s">
        <v>296</v>
      </c>
      <c r="B120" s="9" t="s">
        <v>297</v>
      </c>
      <c r="C120" s="7" t="s">
        <v>292</v>
      </c>
      <c r="D120" s="7" t="s">
        <v>293</v>
      </c>
    </row>
    <row r="121" spans="1:4" x14ac:dyDescent="0.2">
      <c r="A121" s="8" t="s">
        <v>298</v>
      </c>
      <c r="B121" s="9" t="s">
        <v>299</v>
      </c>
      <c r="C121" s="7" t="s">
        <v>292</v>
      </c>
      <c r="D121" s="7" t="s">
        <v>293</v>
      </c>
    </row>
    <row r="122" spans="1:4" x14ac:dyDescent="0.2">
      <c r="A122" s="8" t="s">
        <v>300</v>
      </c>
      <c r="B122" s="9" t="s">
        <v>301</v>
      </c>
      <c r="C122" s="7" t="s">
        <v>292</v>
      </c>
      <c r="D122" s="7" t="s">
        <v>293</v>
      </c>
    </row>
    <row r="123" spans="1:4" x14ac:dyDescent="0.2">
      <c r="A123" s="8" t="s">
        <v>302</v>
      </c>
      <c r="B123" s="9" t="s">
        <v>303</v>
      </c>
      <c r="C123" s="7" t="s">
        <v>292</v>
      </c>
      <c r="D123" s="7" t="s">
        <v>293</v>
      </c>
    </row>
    <row r="124" spans="1:4" x14ac:dyDescent="0.2">
      <c r="A124" s="8" t="s">
        <v>304</v>
      </c>
      <c r="B124" s="9" t="s">
        <v>305</v>
      </c>
      <c r="C124" s="7" t="s">
        <v>292</v>
      </c>
      <c r="D124" s="7" t="s">
        <v>293</v>
      </c>
    </row>
    <row r="125" spans="1:4" x14ac:dyDescent="0.2">
      <c r="A125" s="8" t="s">
        <v>306</v>
      </c>
      <c r="B125" s="9" t="s">
        <v>307</v>
      </c>
      <c r="C125" s="7" t="s">
        <v>292</v>
      </c>
      <c r="D125" s="7" t="s">
        <v>293</v>
      </c>
    </row>
    <row r="126" spans="1:4" x14ac:dyDescent="0.2">
      <c r="A126" s="8" t="s">
        <v>308</v>
      </c>
      <c r="B126" s="9" t="s">
        <v>309</v>
      </c>
      <c r="C126" s="7" t="s">
        <v>292</v>
      </c>
      <c r="D126" s="7" t="s">
        <v>293</v>
      </c>
    </row>
    <row r="127" spans="1:4" x14ac:dyDescent="0.2">
      <c r="A127" s="8" t="s">
        <v>310</v>
      </c>
      <c r="B127" s="7" t="s">
        <v>311</v>
      </c>
      <c r="C127" s="7" t="s">
        <v>292</v>
      </c>
      <c r="D127" s="7" t="s">
        <v>293</v>
      </c>
    </row>
    <row r="128" spans="1:4" x14ac:dyDescent="0.2">
      <c r="A128" s="8" t="s">
        <v>312</v>
      </c>
      <c r="B128" s="9" t="s">
        <v>313</v>
      </c>
      <c r="C128" s="7" t="s">
        <v>292</v>
      </c>
      <c r="D128" s="7" t="s">
        <v>293</v>
      </c>
    </row>
    <row r="129" spans="1:4" x14ac:dyDescent="0.2">
      <c r="A129" s="8"/>
      <c r="B129" s="10" t="s">
        <v>314</v>
      </c>
      <c r="C129" s="7"/>
      <c r="D129" s="7"/>
    </row>
    <row r="130" spans="1:4" x14ac:dyDescent="0.2">
      <c r="A130" s="8" t="s">
        <v>315</v>
      </c>
      <c r="B130" s="13" t="s">
        <v>316</v>
      </c>
      <c r="C130" s="7" t="s">
        <v>317</v>
      </c>
      <c r="D130" s="7" t="s">
        <v>318</v>
      </c>
    </row>
    <row r="131" spans="1:4" x14ac:dyDescent="0.2">
      <c r="A131" s="8" t="s">
        <v>319</v>
      </c>
      <c r="B131" s="13" t="s">
        <v>320</v>
      </c>
      <c r="C131" s="7" t="s">
        <v>317</v>
      </c>
      <c r="D131" s="7" t="s">
        <v>318</v>
      </c>
    </row>
    <row r="132" spans="1:4" x14ac:dyDescent="0.2">
      <c r="A132" s="8" t="s">
        <v>321</v>
      </c>
      <c r="B132" s="13" t="s">
        <v>322</v>
      </c>
      <c r="C132" s="7" t="s">
        <v>317</v>
      </c>
      <c r="D132" s="7" t="s">
        <v>318</v>
      </c>
    </row>
    <row r="133" spans="1:4" x14ac:dyDescent="0.2">
      <c r="A133" s="8" t="s">
        <v>323</v>
      </c>
      <c r="B133" s="13" t="s">
        <v>324</v>
      </c>
      <c r="C133" s="7" t="s">
        <v>317</v>
      </c>
      <c r="D133" s="7" t="s">
        <v>318</v>
      </c>
    </row>
    <row r="134" spans="1:4" x14ac:dyDescent="0.2">
      <c r="A134" s="8" t="s">
        <v>325</v>
      </c>
      <c r="B134" s="13" t="s">
        <v>326</v>
      </c>
      <c r="C134" s="7" t="s">
        <v>317</v>
      </c>
      <c r="D134" s="7" t="s">
        <v>318</v>
      </c>
    </row>
    <row r="135" spans="1:4" x14ac:dyDescent="0.2">
      <c r="A135" s="8" t="s">
        <v>327</v>
      </c>
      <c r="B135" s="13" t="s">
        <v>328</v>
      </c>
      <c r="C135" s="7" t="s">
        <v>317</v>
      </c>
      <c r="D135" s="7" t="s">
        <v>318</v>
      </c>
    </row>
    <row r="136" spans="1:4" x14ac:dyDescent="0.2">
      <c r="A136" s="8" t="s">
        <v>329</v>
      </c>
      <c r="B136" s="13" t="s">
        <v>330</v>
      </c>
      <c r="C136" s="7" t="s">
        <v>317</v>
      </c>
      <c r="D136" s="7" t="s">
        <v>318</v>
      </c>
    </row>
    <row r="137" spans="1:4" x14ac:dyDescent="0.2">
      <c r="A137" s="8" t="s">
        <v>331</v>
      </c>
      <c r="B137" s="13" t="s">
        <v>332</v>
      </c>
      <c r="C137" s="7" t="s">
        <v>317</v>
      </c>
      <c r="D137" s="7" t="s">
        <v>318</v>
      </c>
    </row>
    <row r="138" spans="1:4" x14ac:dyDescent="0.2">
      <c r="A138" s="8" t="s">
        <v>333</v>
      </c>
      <c r="B138" s="13" t="s">
        <v>334</v>
      </c>
      <c r="C138" s="7" t="s">
        <v>317</v>
      </c>
      <c r="D138" s="7" t="s">
        <v>318</v>
      </c>
    </row>
    <row r="139" spans="1:4" x14ac:dyDescent="0.2">
      <c r="A139" s="8" t="s">
        <v>335</v>
      </c>
      <c r="B139" s="13" t="s">
        <v>336</v>
      </c>
      <c r="C139" s="7" t="s">
        <v>317</v>
      </c>
      <c r="D139" s="7" t="s">
        <v>318</v>
      </c>
    </row>
    <row r="140" spans="1:4" x14ac:dyDescent="0.2">
      <c r="A140" s="8" t="s">
        <v>337</v>
      </c>
      <c r="B140" s="13" t="s">
        <v>338</v>
      </c>
      <c r="C140" s="7" t="s">
        <v>317</v>
      </c>
      <c r="D140" s="7" t="s">
        <v>318</v>
      </c>
    </row>
    <row r="141" spans="1:4" x14ac:dyDescent="0.2">
      <c r="A141" s="8" t="s">
        <v>339</v>
      </c>
      <c r="B141" s="13" t="s">
        <v>340</v>
      </c>
      <c r="C141" s="7" t="s">
        <v>317</v>
      </c>
      <c r="D141" s="7" t="s">
        <v>318</v>
      </c>
    </row>
    <row r="142" spans="1:4" x14ac:dyDescent="0.2">
      <c r="A142" s="8" t="s">
        <v>341</v>
      </c>
      <c r="B142" s="14" t="s">
        <v>342</v>
      </c>
      <c r="C142" s="7" t="s">
        <v>317</v>
      </c>
      <c r="D142" s="7" t="s">
        <v>318</v>
      </c>
    </row>
    <row r="143" spans="1:4" x14ac:dyDescent="0.2">
      <c r="A143" s="8" t="s">
        <v>343</v>
      </c>
      <c r="B143" s="14" t="s">
        <v>344</v>
      </c>
      <c r="C143" s="7" t="s">
        <v>317</v>
      </c>
      <c r="D143" s="7" t="s">
        <v>318</v>
      </c>
    </row>
    <row r="144" spans="1:4" x14ac:dyDescent="0.2">
      <c r="A144" s="8" t="s">
        <v>345</v>
      </c>
      <c r="B144" s="13" t="s">
        <v>346</v>
      </c>
      <c r="C144" s="7" t="s">
        <v>317</v>
      </c>
      <c r="D144" s="7" t="s">
        <v>318</v>
      </c>
    </row>
    <row r="145" spans="1:4" x14ac:dyDescent="0.2">
      <c r="A145" s="12" t="s">
        <v>347</v>
      </c>
      <c r="B145" s="13" t="s">
        <v>348</v>
      </c>
      <c r="C145" s="7" t="s">
        <v>317</v>
      </c>
      <c r="D145" s="7" t="s">
        <v>318</v>
      </c>
    </row>
    <row r="146" spans="1:4" x14ac:dyDescent="0.2">
      <c r="A146" s="8" t="s">
        <v>349</v>
      </c>
      <c r="B146" s="13" t="s">
        <v>350</v>
      </c>
      <c r="C146" s="7" t="s">
        <v>317</v>
      </c>
      <c r="D146" s="7" t="s">
        <v>318</v>
      </c>
    </row>
    <row r="147" spans="1:4" x14ac:dyDescent="0.2">
      <c r="A147" s="8" t="s">
        <v>351</v>
      </c>
      <c r="B147" s="13" t="s">
        <v>352</v>
      </c>
      <c r="C147" s="7" t="s">
        <v>89</v>
      </c>
      <c r="D147" s="7" t="s">
        <v>90</v>
      </c>
    </row>
    <row r="148" spans="1:4" x14ac:dyDescent="0.2">
      <c r="A148" s="8" t="s">
        <v>353</v>
      </c>
      <c r="B148" s="13" t="s">
        <v>354</v>
      </c>
      <c r="C148" s="7" t="s">
        <v>89</v>
      </c>
      <c r="D148" s="7" t="s">
        <v>90</v>
      </c>
    </row>
    <row r="149" spans="1:4" x14ac:dyDescent="0.2">
      <c r="A149" s="8" t="s">
        <v>355</v>
      </c>
      <c r="B149" s="9" t="s">
        <v>131</v>
      </c>
      <c r="C149" s="7" t="s">
        <v>356</v>
      </c>
      <c r="D149" s="7" t="s">
        <v>357</v>
      </c>
    </row>
    <row r="150" spans="1:4" x14ac:dyDescent="0.2">
      <c r="A150" s="8" t="s">
        <v>358</v>
      </c>
      <c r="B150" s="9" t="s">
        <v>359</v>
      </c>
      <c r="C150" s="7" t="s">
        <v>356</v>
      </c>
      <c r="D150" s="7" t="s">
        <v>357</v>
      </c>
    </row>
    <row r="151" spans="1:4" x14ac:dyDescent="0.2">
      <c r="A151" s="8" t="s">
        <v>360</v>
      </c>
      <c r="B151" s="9" t="s">
        <v>361</v>
      </c>
      <c r="C151" s="7" t="s">
        <v>356</v>
      </c>
      <c r="D151" s="7" t="s">
        <v>357</v>
      </c>
    </row>
    <row r="152" spans="1:4" x14ac:dyDescent="0.2">
      <c r="A152" s="8" t="s">
        <v>362</v>
      </c>
      <c r="B152" s="9" t="s">
        <v>363</v>
      </c>
      <c r="C152" s="7" t="s">
        <v>356</v>
      </c>
      <c r="D152" s="7" t="s">
        <v>357</v>
      </c>
    </row>
    <row r="153" spans="1:4" x14ac:dyDescent="0.2">
      <c r="A153" s="8" t="s">
        <v>364</v>
      </c>
      <c r="B153" s="9" t="s">
        <v>365</v>
      </c>
      <c r="C153" s="7" t="s">
        <v>356</v>
      </c>
      <c r="D153" s="7" t="s">
        <v>357</v>
      </c>
    </row>
    <row r="154" spans="1:4" x14ac:dyDescent="0.2">
      <c r="A154" s="8" t="s">
        <v>366</v>
      </c>
      <c r="B154" s="9" t="s">
        <v>367</v>
      </c>
      <c r="C154" s="7" t="s">
        <v>356</v>
      </c>
      <c r="D154" s="7" t="s">
        <v>357</v>
      </c>
    </row>
    <row r="155" spans="1:4" x14ac:dyDescent="0.2">
      <c r="A155" s="8" t="s">
        <v>368</v>
      </c>
      <c r="B155" s="9" t="s">
        <v>369</v>
      </c>
      <c r="C155" s="7" t="s">
        <v>356</v>
      </c>
      <c r="D155" s="7" t="s">
        <v>357</v>
      </c>
    </row>
    <row r="156" spans="1:4" x14ac:dyDescent="0.2">
      <c r="A156" s="8" t="s">
        <v>370</v>
      </c>
      <c r="B156" s="13" t="s">
        <v>371</v>
      </c>
      <c r="C156" s="7" t="s">
        <v>317</v>
      </c>
      <c r="D156" s="7" t="s">
        <v>318</v>
      </c>
    </row>
    <row r="157" spans="1:4" x14ac:dyDescent="0.2">
      <c r="A157" s="8" t="s">
        <v>372</v>
      </c>
      <c r="B157" s="13" t="s">
        <v>373</v>
      </c>
      <c r="C157" s="7" t="s">
        <v>317</v>
      </c>
      <c r="D157" s="7" t="s">
        <v>318</v>
      </c>
    </row>
    <row r="158" spans="1:4" x14ac:dyDescent="0.2">
      <c r="A158" s="8" t="s">
        <v>374</v>
      </c>
      <c r="B158" s="13" t="s">
        <v>375</v>
      </c>
      <c r="C158" s="7" t="s">
        <v>317</v>
      </c>
      <c r="D158" s="7" t="s">
        <v>318</v>
      </c>
    </row>
    <row r="159" spans="1:4" x14ac:dyDescent="0.2">
      <c r="A159" s="8" t="s">
        <v>376</v>
      </c>
      <c r="B159" s="9" t="s">
        <v>377</v>
      </c>
      <c r="C159" s="7" t="s">
        <v>356</v>
      </c>
      <c r="D159" s="7" t="s">
        <v>357</v>
      </c>
    </row>
    <row r="160" spans="1:4" x14ac:dyDescent="0.2">
      <c r="A160" s="8" t="s">
        <v>378</v>
      </c>
      <c r="B160" s="9" t="s">
        <v>379</v>
      </c>
      <c r="C160" s="7" t="s">
        <v>317</v>
      </c>
      <c r="D160" s="7" t="s">
        <v>318</v>
      </c>
    </row>
    <row r="161" spans="1:4" x14ac:dyDescent="0.2">
      <c r="A161" s="8" t="s">
        <v>380</v>
      </c>
      <c r="B161" s="13" t="s">
        <v>381</v>
      </c>
      <c r="C161" s="7" t="s">
        <v>317</v>
      </c>
      <c r="D161" s="7" t="s">
        <v>318</v>
      </c>
    </row>
    <row r="162" spans="1:4" x14ac:dyDescent="0.2">
      <c r="A162" s="8" t="s">
        <v>382</v>
      </c>
      <c r="B162" s="9" t="s">
        <v>383</v>
      </c>
      <c r="C162" s="7" t="s">
        <v>317</v>
      </c>
      <c r="D162" s="7" t="s">
        <v>318</v>
      </c>
    </row>
    <row r="163" spans="1:4" x14ac:dyDescent="0.2">
      <c r="A163" s="8" t="s">
        <v>384</v>
      </c>
      <c r="B163" s="13" t="s">
        <v>385</v>
      </c>
      <c r="C163" s="7" t="s">
        <v>317</v>
      </c>
      <c r="D163" s="7" t="s">
        <v>318</v>
      </c>
    </row>
    <row r="164" spans="1:4" x14ac:dyDescent="0.2">
      <c r="A164" s="12" t="s">
        <v>386</v>
      </c>
      <c r="B164" s="13" t="s">
        <v>387</v>
      </c>
      <c r="C164" s="7" t="s">
        <v>317</v>
      </c>
      <c r="D164" s="7" t="s">
        <v>318</v>
      </c>
    </row>
    <row r="165" spans="1:4" ht="31.5" x14ac:dyDescent="0.2">
      <c r="A165" s="12" t="s">
        <v>388</v>
      </c>
      <c r="B165" s="13" t="s">
        <v>389</v>
      </c>
      <c r="C165" s="7" t="s">
        <v>317</v>
      </c>
      <c r="D165" s="7" t="s">
        <v>318</v>
      </c>
    </row>
    <row r="166" spans="1:4" x14ac:dyDescent="0.2">
      <c r="A166" s="8" t="s">
        <v>390</v>
      </c>
      <c r="B166" s="13" t="s">
        <v>391</v>
      </c>
      <c r="C166" s="7" t="s">
        <v>317</v>
      </c>
      <c r="D166" s="7" t="s">
        <v>318</v>
      </c>
    </row>
    <row r="167" spans="1:4" x14ac:dyDescent="0.2">
      <c r="A167" s="8" t="s">
        <v>392</v>
      </c>
      <c r="B167" s="13" t="s">
        <v>393</v>
      </c>
      <c r="C167" s="7" t="s">
        <v>317</v>
      </c>
      <c r="D167" s="7" t="s">
        <v>318</v>
      </c>
    </row>
    <row r="168" spans="1:4" x14ac:dyDescent="0.2">
      <c r="A168" s="8" t="s">
        <v>394</v>
      </c>
      <c r="B168" s="9" t="s">
        <v>395</v>
      </c>
      <c r="C168" s="7" t="s">
        <v>396</v>
      </c>
      <c r="D168" s="7" t="s">
        <v>397</v>
      </c>
    </row>
    <row r="169" spans="1:4" x14ac:dyDescent="0.2">
      <c r="A169" s="8" t="s">
        <v>398</v>
      </c>
      <c r="B169" s="9" t="s">
        <v>399</v>
      </c>
      <c r="C169" s="7" t="s">
        <v>396</v>
      </c>
      <c r="D169" s="7" t="s">
        <v>397</v>
      </c>
    </row>
    <row r="170" spans="1:4" x14ac:dyDescent="0.2">
      <c r="A170" s="8" t="s">
        <v>400</v>
      </c>
      <c r="B170" s="9" t="s">
        <v>401</v>
      </c>
      <c r="C170" s="7" t="s">
        <v>396</v>
      </c>
      <c r="D170" s="7" t="s">
        <v>397</v>
      </c>
    </row>
    <row r="171" spans="1:4" x14ac:dyDescent="0.2">
      <c r="A171" s="8" t="s">
        <v>402</v>
      </c>
      <c r="B171" s="9" t="s">
        <v>403</v>
      </c>
      <c r="C171" s="7" t="s">
        <v>396</v>
      </c>
      <c r="D171" s="7" t="s">
        <v>397</v>
      </c>
    </row>
    <row r="172" spans="1:4" x14ac:dyDescent="0.2">
      <c r="A172" s="8" t="s">
        <v>404</v>
      </c>
      <c r="B172" s="13" t="s">
        <v>405</v>
      </c>
      <c r="C172" s="7" t="s">
        <v>317</v>
      </c>
      <c r="D172" s="7" t="s">
        <v>318</v>
      </c>
    </row>
    <row r="173" spans="1:4" x14ac:dyDescent="0.2">
      <c r="A173" s="8" t="s">
        <v>406</v>
      </c>
      <c r="B173" s="9" t="s">
        <v>407</v>
      </c>
      <c r="C173" s="7" t="s">
        <v>396</v>
      </c>
      <c r="D173" s="7" t="s">
        <v>397</v>
      </c>
    </row>
    <row r="174" spans="1:4" ht="21" x14ac:dyDescent="0.2">
      <c r="A174" s="8" t="s">
        <v>408</v>
      </c>
      <c r="B174" s="13" t="s">
        <v>409</v>
      </c>
      <c r="C174" s="7" t="s">
        <v>317</v>
      </c>
      <c r="D174" s="7" t="s">
        <v>318</v>
      </c>
    </row>
    <row r="175" spans="1:4" x14ac:dyDescent="0.2">
      <c r="A175" s="8" t="s">
        <v>410</v>
      </c>
      <c r="B175" s="13" t="s">
        <v>411</v>
      </c>
      <c r="C175" s="7" t="s">
        <v>317</v>
      </c>
      <c r="D175" s="7" t="s">
        <v>318</v>
      </c>
    </row>
    <row r="176" spans="1:4" x14ac:dyDescent="0.2">
      <c r="A176" s="5"/>
      <c r="B176" s="10" t="s">
        <v>412</v>
      </c>
      <c r="C176" s="7"/>
      <c r="D176" s="7"/>
    </row>
    <row r="177" spans="1:4" x14ac:dyDescent="0.2">
      <c r="A177" s="8" t="s">
        <v>413</v>
      </c>
      <c r="B177" s="9" t="s">
        <v>414</v>
      </c>
      <c r="C177" s="7" t="s">
        <v>415</v>
      </c>
      <c r="D177" s="7" t="s">
        <v>416</v>
      </c>
    </row>
    <row r="178" spans="1:4" x14ac:dyDescent="0.2">
      <c r="A178" s="8" t="s">
        <v>417</v>
      </c>
      <c r="B178" s="9" t="s">
        <v>418</v>
      </c>
      <c r="C178" s="7" t="s">
        <v>415</v>
      </c>
      <c r="D178" s="7" t="s">
        <v>416</v>
      </c>
    </row>
    <row r="179" spans="1:4" x14ac:dyDescent="0.2">
      <c r="A179" s="8" t="s">
        <v>419</v>
      </c>
      <c r="B179" s="9" t="s">
        <v>420</v>
      </c>
      <c r="C179" s="7" t="s">
        <v>415</v>
      </c>
      <c r="D179" s="7" t="s">
        <v>416</v>
      </c>
    </row>
    <row r="180" spans="1:4" x14ac:dyDescent="0.2">
      <c r="A180" s="8" t="s">
        <v>421</v>
      </c>
      <c r="B180" s="9" t="s">
        <v>223</v>
      </c>
      <c r="C180" s="7" t="s">
        <v>415</v>
      </c>
      <c r="D180" s="7" t="s">
        <v>416</v>
      </c>
    </row>
    <row r="181" spans="1:4" x14ac:dyDescent="0.2">
      <c r="A181" s="8" t="s">
        <v>422</v>
      </c>
      <c r="B181" s="9" t="s">
        <v>423</v>
      </c>
      <c r="C181" s="7" t="s">
        <v>415</v>
      </c>
      <c r="D181" s="7" t="s">
        <v>416</v>
      </c>
    </row>
    <row r="182" spans="1:4" x14ac:dyDescent="0.2">
      <c r="A182" s="8" t="s">
        <v>424</v>
      </c>
      <c r="B182" s="9" t="s">
        <v>425</v>
      </c>
      <c r="C182" s="7" t="s">
        <v>415</v>
      </c>
      <c r="D182" s="7" t="s">
        <v>416</v>
      </c>
    </row>
    <row r="183" spans="1:4" x14ac:dyDescent="0.2">
      <c r="A183" s="8" t="s">
        <v>426</v>
      </c>
      <c r="B183" s="9" t="s">
        <v>427</v>
      </c>
      <c r="C183" s="7" t="s">
        <v>415</v>
      </c>
      <c r="D183" s="7" t="s">
        <v>416</v>
      </c>
    </row>
    <row r="184" spans="1:4" x14ac:dyDescent="0.2">
      <c r="A184" s="8" t="s">
        <v>428</v>
      </c>
      <c r="B184" s="9" t="s">
        <v>429</v>
      </c>
      <c r="C184" s="7" t="s">
        <v>415</v>
      </c>
      <c r="D184" s="7" t="s">
        <v>416</v>
      </c>
    </row>
    <row r="185" spans="1:4" x14ac:dyDescent="0.2">
      <c r="A185" s="8" t="s">
        <v>430</v>
      </c>
      <c r="B185" s="9" t="s">
        <v>431</v>
      </c>
      <c r="C185" s="7" t="s">
        <v>415</v>
      </c>
      <c r="D185" s="7" t="s">
        <v>416</v>
      </c>
    </row>
    <row r="186" spans="1:4" x14ac:dyDescent="0.2">
      <c r="A186" s="8" t="s">
        <v>432</v>
      </c>
      <c r="B186" s="9" t="s">
        <v>433</v>
      </c>
      <c r="C186" s="7" t="s">
        <v>415</v>
      </c>
      <c r="D186" s="7" t="s">
        <v>416</v>
      </c>
    </row>
    <row r="187" spans="1:4" x14ac:dyDescent="0.2">
      <c r="A187" s="8" t="s">
        <v>434</v>
      </c>
      <c r="B187" s="9" t="s">
        <v>435</v>
      </c>
      <c r="C187" s="7" t="s">
        <v>415</v>
      </c>
      <c r="D187" s="7" t="s">
        <v>416</v>
      </c>
    </row>
    <row r="188" spans="1:4" x14ac:dyDescent="0.2">
      <c r="A188" s="12" t="s">
        <v>436</v>
      </c>
      <c r="B188" s="9" t="s">
        <v>437</v>
      </c>
      <c r="C188" s="7" t="s">
        <v>415</v>
      </c>
      <c r="D188" s="7" t="s">
        <v>416</v>
      </c>
    </row>
    <row r="189" spans="1:4" x14ac:dyDescent="0.2">
      <c r="A189" s="8" t="s">
        <v>438</v>
      </c>
      <c r="B189" s="9" t="s">
        <v>439</v>
      </c>
      <c r="C189" s="7" t="s">
        <v>415</v>
      </c>
      <c r="D189" s="7" t="s">
        <v>416</v>
      </c>
    </row>
    <row r="190" spans="1:4" x14ac:dyDescent="0.2">
      <c r="A190" s="12" t="s">
        <v>440</v>
      </c>
      <c r="B190" s="9" t="s">
        <v>441</v>
      </c>
      <c r="C190" s="7" t="s">
        <v>415</v>
      </c>
      <c r="D190" s="7" t="s">
        <v>416</v>
      </c>
    </row>
    <row r="191" spans="1:4" x14ac:dyDescent="0.2">
      <c r="A191" s="8" t="s">
        <v>442</v>
      </c>
      <c r="B191" s="9" t="s">
        <v>443</v>
      </c>
      <c r="C191" s="7" t="s">
        <v>415</v>
      </c>
      <c r="D191" s="7" t="s">
        <v>416</v>
      </c>
    </row>
    <row r="192" spans="1:4" x14ac:dyDescent="0.2">
      <c r="A192" s="8" t="s">
        <v>444</v>
      </c>
      <c r="B192" s="9" t="s">
        <v>445</v>
      </c>
      <c r="C192" s="7" t="s">
        <v>415</v>
      </c>
      <c r="D192" s="7" t="s">
        <v>416</v>
      </c>
    </row>
    <row r="193" spans="1:4" x14ac:dyDescent="0.2">
      <c r="A193" s="12" t="s">
        <v>446</v>
      </c>
      <c r="B193" s="9" t="s">
        <v>447</v>
      </c>
      <c r="C193" s="7" t="s">
        <v>415</v>
      </c>
      <c r="D193" s="7" t="s">
        <v>416</v>
      </c>
    </row>
    <row r="194" spans="1:4" x14ac:dyDescent="0.2">
      <c r="A194" s="8" t="s">
        <v>448</v>
      </c>
      <c r="B194" s="9" t="s">
        <v>449</v>
      </c>
      <c r="C194" s="7" t="s">
        <v>415</v>
      </c>
      <c r="D194" s="7" t="s">
        <v>416</v>
      </c>
    </row>
    <row r="195" spans="1:4" x14ac:dyDescent="0.2">
      <c r="A195" s="12" t="s">
        <v>450</v>
      </c>
      <c r="B195" s="9" t="s">
        <v>451</v>
      </c>
      <c r="C195" s="7" t="s">
        <v>415</v>
      </c>
      <c r="D195" s="7" t="s">
        <v>416</v>
      </c>
    </row>
    <row r="196" spans="1:4" x14ac:dyDescent="0.2">
      <c r="A196" s="8" t="s">
        <v>452</v>
      </c>
      <c r="B196" s="9" t="s">
        <v>453</v>
      </c>
      <c r="C196" s="7" t="s">
        <v>415</v>
      </c>
      <c r="D196" s="7" t="s">
        <v>416</v>
      </c>
    </row>
    <row r="197" spans="1:4" x14ac:dyDescent="0.2">
      <c r="A197" s="12" t="s">
        <v>454</v>
      </c>
      <c r="B197" s="9" t="s">
        <v>455</v>
      </c>
      <c r="C197" s="7" t="s">
        <v>415</v>
      </c>
      <c r="D197" s="7" t="s">
        <v>416</v>
      </c>
    </row>
    <row r="198" spans="1:4" x14ac:dyDescent="0.2">
      <c r="A198" s="8" t="s">
        <v>456</v>
      </c>
      <c r="B198" s="9" t="s">
        <v>457</v>
      </c>
      <c r="C198" s="7" t="s">
        <v>415</v>
      </c>
      <c r="D198" s="7" t="s">
        <v>416</v>
      </c>
    </row>
    <row r="199" spans="1:4" x14ac:dyDescent="0.2">
      <c r="A199" s="12" t="s">
        <v>458</v>
      </c>
      <c r="B199" s="9" t="s">
        <v>459</v>
      </c>
      <c r="C199" s="7" t="s">
        <v>415</v>
      </c>
      <c r="D199" s="7" t="s">
        <v>416</v>
      </c>
    </row>
    <row r="200" spans="1:4" x14ac:dyDescent="0.2">
      <c r="A200" s="8" t="s">
        <v>460</v>
      </c>
      <c r="B200" s="9" t="s">
        <v>461</v>
      </c>
      <c r="C200" s="7" t="s">
        <v>415</v>
      </c>
      <c r="D200" s="7" t="s">
        <v>416</v>
      </c>
    </row>
    <row r="201" spans="1:4" x14ac:dyDescent="0.2">
      <c r="A201" s="12" t="s">
        <v>462</v>
      </c>
      <c r="B201" s="9" t="s">
        <v>463</v>
      </c>
      <c r="C201" s="7" t="s">
        <v>415</v>
      </c>
      <c r="D201" s="7" t="s">
        <v>416</v>
      </c>
    </row>
    <row r="202" spans="1:4" x14ac:dyDescent="0.2">
      <c r="A202" s="12" t="s">
        <v>464</v>
      </c>
      <c r="B202" s="7" t="s">
        <v>465</v>
      </c>
      <c r="C202" s="7" t="s">
        <v>415</v>
      </c>
      <c r="D202" s="7" t="s">
        <v>416</v>
      </c>
    </row>
    <row r="203" spans="1:4" x14ac:dyDescent="0.2">
      <c r="A203" s="12" t="s">
        <v>466</v>
      </c>
      <c r="B203" s="7" t="s">
        <v>467</v>
      </c>
      <c r="C203" s="7" t="s">
        <v>415</v>
      </c>
      <c r="D203" s="7" t="s">
        <v>416</v>
      </c>
    </row>
    <row r="204" spans="1:4" x14ac:dyDescent="0.2">
      <c r="A204" s="12" t="s">
        <v>468</v>
      </c>
      <c r="B204" s="7" t="s">
        <v>469</v>
      </c>
      <c r="C204" s="7" t="s">
        <v>415</v>
      </c>
      <c r="D204" s="7" t="s">
        <v>416</v>
      </c>
    </row>
    <row r="205" spans="1:4" x14ac:dyDescent="0.2">
      <c r="A205" s="12" t="s">
        <v>470</v>
      </c>
      <c r="B205" s="7" t="s">
        <v>471</v>
      </c>
      <c r="C205" s="7" t="s">
        <v>415</v>
      </c>
      <c r="D205" s="7" t="s">
        <v>416</v>
      </c>
    </row>
    <row r="206" spans="1:4" x14ac:dyDescent="0.2">
      <c r="A206" s="12" t="s">
        <v>472</v>
      </c>
      <c r="B206" s="7" t="s">
        <v>473</v>
      </c>
      <c r="C206" s="7" t="s">
        <v>415</v>
      </c>
      <c r="D206" s="7" t="s">
        <v>416</v>
      </c>
    </row>
    <row r="207" spans="1:4" x14ac:dyDescent="0.2">
      <c r="A207" s="8" t="s">
        <v>474</v>
      </c>
      <c r="B207" s="9" t="s">
        <v>475</v>
      </c>
      <c r="C207" s="7" t="s">
        <v>415</v>
      </c>
      <c r="D207" s="7" t="s">
        <v>416</v>
      </c>
    </row>
    <row r="208" spans="1:4" x14ac:dyDescent="0.2">
      <c r="A208" s="5"/>
      <c r="B208" s="10" t="s">
        <v>476</v>
      </c>
      <c r="C208" s="7"/>
      <c r="D208" s="7"/>
    </row>
    <row r="209" spans="1:4" x14ac:dyDescent="0.2">
      <c r="A209" s="8" t="s">
        <v>477</v>
      </c>
      <c r="B209" s="9" t="s">
        <v>478</v>
      </c>
      <c r="C209" s="7" t="s">
        <v>479</v>
      </c>
      <c r="D209" s="7" t="s">
        <v>20</v>
      </c>
    </row>
    <row r="210" spans="1:4" x14ac:dyDescent="0.2">
      <c r="A210" s="5"/>
      <c r="B210" s="10" t="s">
        <v>480</v>
      </c>
      <c r="C210" s="7"/>
      <c r="D210" s="7"/>
    </row>
    <row r="211" spans="1:4" x14ac:dyDescent="0.2">
      <c r="A211" s="8" t="s">
        <v>481</v>
      </c>
      <c r="B211" s="9" t="s">
        <v>482</v>
      </c>
      <c r="C211" s="7" t="s">
        <v>483</v>
      </c>
      <c r="D211" s="7" t="s">
        <v>484</v>
      </c>
    </row>
    <row r="212" spans="1:4" x14ac:dyDescent="0.2">
      <c r="A212" s="5"/>
      <c r="B212" s="10" t="s">
        <v>485</v>
      </c>
      <c r="C212" s="7"/>
      <c r="D212" s="7"/>
    </row>
    <row r="213" spans="1:4" x14ac:dyDescent="0.2">
      <c r="A213" s="8" t="s">
        <v>486</v>
      </c>
      <c r="B213" s="9" t="s">
        <v>487</v>
      </c>
      <c r="C213" s="7" t="s">
        <v>488</v>
      </c>
      <c r="D213" s="7" t="s">
        <v>489</v>
      </c>
    </row>
    <row r="214" spans="1:4" x14ac:dyDescent="0.2">
      <c r="A214" s="8"/>
      <c r="B214" s="10" t="s">
        <v>490</v>
      </c>
      <c r="C214" s="7"/>
      <c r="D214" s="7"/>
    </row>
    <row r="215" spans="1:4" x14ac:dyDescent="0.2">
      <c r="A215" s="8" t="s">
        <v>491</v>
      </c>
      <c r="B215" s="9" t="s">
        <v>492</v>
      </c>
      <c r="C215" s="7" t="s">
        <v>292</v>
      </c>
      <c r="D215" s="7" t="s">
        <v>293</v>
      </c>
    </row>
    <row r="216" spans="1:4" x14ac:dyDescent="0.2">
      <c r="A216" s="8" t="s">
        <v>493</v>
      </c>
      <c r="B216" s="9" t="s">
        <v>494</v>
      </c>
      <c r="C216" s="7" t="s">
        <v>292</v>
      </c>
      <c r="D216" s="7" t="s">
        <v>293</v>
      </c>
    </row>
    <row r="217" spans="1:4" x14ac:dyDescent="0.2">
      <c r="A217" s="8" t="s">
        <v>495</v>
      </c>
      <c r="B217" s="9" t="s">
        <v>496</v>
      </c>
      <c r="C217" s="7" t="s">
        <v>292</v>
      </c>
      <c r="D217" s="7" t="s">
        <v>293</v>
      </c>
    </row>
    <row r="218" spans="1:4" x14ac:dyDescent="0.2">
      <c r="A218" s="8" t="s">
        <v>497</v>
      </c>
      <c r="B218" s="9" t="s">
        <v>498</v>
      </c>
      <c r="C218" s="7" t="s">
        <v>292</v>
      </c>
      <c r="D218" s="7" t="s">
        <v>293</v>
      </c>
    </row>
    <row r="219" spans="1:4" x14ac:dyDescent="0.2">
      <c r="A219" s="8" t="s">
        <v>499</v>
      </c>
      <c r="B219" s="9" t="s">
        <v>500</v>
      </c>
      <c r="C219" s="7" t="s">
        <v>292</v>
      </c>
      <c r="D219" s="7" t="s">
        <v>293</v>
      </c>
    </row>
    <row r="220" spans="1:4" x14ac:dyDescent="0.2">
      <c r="A220" s="8" t="s">
        <v>501</v>
      </c>
      <c r="B220" s="9" t="s">
        <v>502</v>
      </c>
      <c r="C220" s="7" t="s">
        <v>292</v>
      </c>
      <c r="D220" s="7" t="s">
        <v>293</v>
      </c>
    </row>
    <row r="221" spans="1:4" x14ac:dyDescent="0.2">
      <c r="A221" s="8" t="s">
        <v>503</v>
      </c>
      <c r="B221" s="9" t="s">
        <v>504</v>
      </c>
      <c r="C221" s="7" t="s">
        <v>292</v>
      </c>
      <c r="D221" s="7" t="s">
        <v>293</v>
      </c>
    </row>
    <row r="222" spans="1:4" x14ac:dyDescent="0.2">
      <c r="A222" s="8" t="s">
        <v>505</v>
      </c>
      <c r="B222" s="9" t="s">
        <v>506</v>
      </c>
      <c r="C222" s="7" t="s">
        <v>292</v>
      </c>
      <c r="D222" s="7" t="s">
        <v>293</v>
      </c>
    </row>
    <row r="223" spans="1:4" x14ac:dyDescent="0.2">
      <c r="A223" s="8" t="s">
        <v>507</v>
      </c>
      <c r="B223" s="9" t="s">
        <v>508</v>
      </c>
      <c r="C223" s="7" t="s">
        <v>292</v>
      </c>
      <c r="D223" s="7" t="s">
        <v>293</v>
      </c>
    </row>
    <row r="224" spans="1:4" x14ac:dyDescent="0.2">
      <c r="A224" s="12" t="s">
        <v>509</v>
      </c>
      <c r="B224" s="11" t="s">
        <v>510</v>
      </c>
      <c r="C224" s="7" t="s">
        <v>511</v>
      </c>
      <c r="D224" s="7" t="s">
        <v>512</v>
      </c>
    </row>
    <row r="225" spans="1:4" x14ac:dyDescent="0.2">
      <c r="A225" s="8" t="s">
        <v>513</v>
      </c>
      <c r="B225" s="9" t="s">
        <v>514</v>
      </c>
      <c r="C225" s="7" t="s">
        <v>511</v>
      </c>
      <c r="D225" s="7" t="s">
        <v>512</v>
      </c>
    </row>
    <row r="226" spans="1:4" x14ac:dyDescent="0.2">
      <c r="A226" s="8" t="s">
        <v>515</v>
      </c>
      <c r="B226" s="9" t="s">
        <v>516</v>
      </c>
      <c r="C226" s="7" t="s">
        <v>511</v>
      </c>
      <c r="D226" s="7" t="s">
        <v>512</v>
      </c>
    </row>
    <row r="227" spans="1:4" x14ac:dyDescent="0.2">
      <c r="A227" s="12" t="s">
        <v>517</v>
      </c>
      <c r="B227" s="9" t="s">
        <v>518</v>
      </c>
      <c r="C227" s="7" t="s">
        <v>511</v>
      </c>
      <c r="D227" s="7" t="s">
        <v>512</v>
      </c>
    </row>
    <row r="228" spans="1:4" x14ac:dyDescent="0.2">
      <c r="A228" s="8" t="s">
        <v>519</v>
      </c>
      <c r="B228" s="9" t="s">
        <v>520</v>
      </c>
      <c r="C228" s="7" t="s">
        <v>292</v>
      </c>
      <c r="D228" s="7" t="s">
        <v>293</v>
      </c>
    </row>
    <row r="229" spans="1:4" x14ac:dyDescent="0.2">
      <c r="A229" s="8" t="s">
        <v>521</v>
      </c>
      <c r="B229" s="9" t="s">
        <v>522</v>
      </c>
      <c r="C229" s="7" t="s">
        <v>292</v>
      </c>
      <c r="D229" s="7" t="s">
        <v>293</v>
      </c>
    </row>
    <row r="230" spans="1:4" x14ac:dyDescent="0.2">
      <c r="A230" s="8" t="s">
        <v>523</v>
      </c>
      <c r="B230" s="9" t="s">
        <v>524</v>
      </c>
      <c r="C230" s="7" t="s">
        <v>525</v>
      </c>
      <c r="D230" s="7" t="s">
        <v>526</v>
      </c>
    </row>
    <row r="231" spans="1:4" x14ac:dyDescent="0.2">
      <c r="A231" s="8" t="s">
        <v>527</v>
      </c>
      <c r="B231" s="9" t="s">
        <v>528</v>
      </c>
      <c r="C231" s="7" t="s">
        <v>529</v>
      </c>
      <c r="D231" s="7" t="s">
        <v>530</v>
      </c>
    </row>
    <row r="232" spans="1:4" x14ac:dyDescent="0.2">
      <c r="A232" s="8" t="s">
        <v>531</v>
      </c>
      <c r="B232" s="9" t="s">
        <v>532</v>
      </c>
      <c r="C232" s="7" t="s">
        <v>292</v>
      </c>
      <c r="D232" s="7" t="s">
        <v>293</v>
      </c>
    </row>
    <row r="233" spans="1:4" x14ac:dyDescent="0.2">
      <c r="A233" s="8" t="s">
        <v>533</v>
      </c>
      <c r="B233" s="7" t="s">
        <v>534</v>
      </c>
      <c r="C233" s="7" t="s">
        <v>292</v>
      </c>
      <c r="D233" s="7" t="s">
        <v>293</v>
      </c>
    </row>
    <row r="234" spans="1:4" x14ac:dyDescent="0.2">
      <c r="A234" s="8" t="s">
        <v>535</v>
      </c>
      <c r="B234" s="7" t="s">
        <v>536</v>
      </c>
      <c r="C234" s="7" t="s">
        <v>292</v>
      </c>
      <c r="D234" s="7" t="s">
        <v>293</v>
      </c>
    </row>
    <row r="235" spans="1:4" x14ac:dyDescent="0.2">
      <c r="A235" s="8" t="s">
        <v>537</v>
      </c>
      <c r="B235" s="7" t="s">
        <v>538</v>
      </c>
      <c r="C235" s="7" t="s">
        <v>292</v>
      </c>
      <c r="D235" s="7" t="s">
        <v>293</v>
      </c>
    </row>
    <row r="236" spans="1:4" x14ac:dyDescent="0.2">
      <c r="A236" s="8" t="s">
        <v>539</v>
      </c>
      <c r="B236" s="7" t="s">
        <v>540</v>
      </c>
      <c r="C236" s="7" t="s">
        <v>292</v>
      </c>
      <c r="D236" s="7" t="s">
        <v>293</v>
      </c>
    </row>
    <row r="237" spans="1:4" x14ac:dyDescent="0.2">
      <c r="A237" s="8" t="s">
        <v>541</v>
      </c>
      <c r="B237" s="7" t="s">
        <v>542</v>
      </c>
      <c r="C237" s="7" t="s">
        <v>292</v>
      </c>
      <c r="D237" s="7" t="s">
        <v>293</v>
      </c>
    </row>
    <row r="238" spans="1:4" x14ac:dyDescent="0.2">
      <c r="A238" s="8" t="s">
        <v>543</v>
      </c>
      <c r="B238" s="7" t="s">
        <v>544</v>
      </c>
      <c r="C238" s="7" t="s">
        <v>511</v>
      </c>
      <c r="D238" s="7" t="s">
        <v>512</v>
      </c>
    </row>
    <row r="239" spans="1:4" x14ac:dyDescent="0.2">
      <c r="A239" s="8" t="s">
        <v>545</v>
      </c>
      <c r="B239" s="7" t="s">
        <v>546</v>
      </c>
      <c r="C239" s="7" t="s">
        <v>511</v>
      </c>
      <c r="D239" s="7" t="s">
        <v>512</v>
      </c>
    </row>
    <row r="240" spans="1:4" x14ac:dyDescent="0.2">
      <c r="A240" s="8" t="s">
        <v>547</v>
      </c>
      <c r="B240" s="7" t="s">
        <v>548</v>
      </c>
      <c r="C240" s="7" t="s">
        <v>511</v>
      </c>
      <c r="D240" s="7" t="s">
        <v>512</v>
      </c>
    </row>
    <row r="241" spans="1:4" x14ac:dyDescent="0.2">
      <c r="A241" s="8" t="s">
        <v>549</v>
      </c>
      <c r="B241" s="7" t="s">
        <v>550</v>
      </c>
      <c r="C241" s="7" t="s">
        <v>511</v>
      </c>
      <c r="D241" s="7" t="s">
        <v>512</v>
      </c>
    </row>
    <row r="242" spans="1:4" x14ac:dyDescent="0.2">
      <c r="A242" s="8" t="s">
        <v>551</v>
      </c>
      <c r="B242" s="7" t="s">
        <v>552</v>
      </c>
      <c r="C242" s="7" t="s">
        <v>292</v>
      </c>
      <c r="D242" s="7" t="s">
        <v>293</v>
      </c>
    </row>
    <row r="243" spans="1:4" x14ac:dyDescent="0.2">
      <c r="A243" s="8" t="s">
        <v>553</v>
      </c>
      <c r="B243" s="7" t="s">
        <v>554</v>
      </c>
      <c r="C243" s="7" t="s">
        <v>292</v>
      </c>
      <c r="D243" s="7" t="s">
        <v>293</v>
      </c>
    </row>
    <row r="244" spans="1:4" x14ac:dyDescent="0.2">
      <c r="A244" s="8" t="s">
        <v>555</v>
      </c>
      <c r="B244" s="7" t="s">
        <v>556</v>
      </c>
      <c r="C244" s="7" t="s">
        <v>292</v>
      </c>
      <c r="D244" s="7" t="s">
        <v>293</v>
      </c>
    </row>
    <row r="245" spans="1:4" x14ac:dyDescent="0.2">
      <c r="A245" s="8" t="s">
        <v>557</v>
      </c>
      <c r="B245" s="7" t="s">
        <v>558</v>
      </c>
      <c r="C245" s="7" t="s">
        <v>292</v>
      </c>
      <c r="D245" s="7" t="s">
        <v>293</v>
      </c>
    </row>
    <row r="246" spans="1:4" x14ac:dyDescent="0.2">
      <c r="A246" s="8" t="s">
        <v>559</v>
      </c>
      <c r="B246" s="7" t="s">
        <v>560</v>
      </c>
      <c r="C246" s="7" t="s">
        <v>292</v>
      </c>
      <c r="D246" s="7" t="s">
        <v>293</v>
      </c>
    </row>
    <row r="247" spans="1:4" x14ac:dyDescent="0.2">
      <c r="A247" s="8"/>
      <c r="B247" s="10" t="s">
        <v>561</v>
      </c>
      <c r="C247" s="7"/>
      <c r="D247" s="7"/>
    </row>
    <row r="248" spans="1:4" x14ac:dyDescent="0.2">
      <c r="A248" s="8" t="s">
        <v>562</v>
      </c>
      <c r="B248" s="9" t="s">
        <v>563</v>
      </c>
      <c r="C248" s="7" t="s">
        <v>564</v>
      </c>
      <c r="D248" s="7" t="s">
        <v>22</v>
      </c>
    </row>
    <row r="249" spans="1:4" x14ac:dyDescent="0.2">
      <c r="A249" s="8" t="s">
        <v>565</v>
      </c>
      <c r="B249" s="9" t="s">
        <v>566</v>
      </c>
      <c r="C249" s="7" t="s">
        <v>564</v>
      </c>
      <c r="D249" s="7" t="s">
        <v>22</v>
      </c>
    </row>
    <row r="250" spans="1:4" x14ac:dyDescent="0.2">
      <c r="A250" s="8" t="s">
        <v>567</v>
      </c>
      <c r="B250" s="11" t="s">
        <v>568</v>
      </c>
      <c r="C250" s="7" t="s">
        <v>564</v>
      </c>
      <c r="D250" s="7" t="s">
        <v>22</v>
      </c>
    </row>
    <row r="251" spans="1:4" x14ac:dyDescent="0.2">
      <c r="A251" s="8" t="s">
        <v>569</v>
      </c>
      <c r="B251" s="11" t="s">
        <v>570</v>
      </c>
      <c r="C251" s="7" t="s">
        <v>571</v>
      </c>
      <c r="D251" s="7" t="s">
        <v>23</v>
      </c>
    </row>
    <row r="252" spans="1:4" x14ac:dyDescent="0.2">
      <c r="A252" s="8"/>
      <c r="B252" s="10" t="s">
        <v>572</v>
      </c>
      <c r="C252" s="7"/>
      <c r="D252" s="7"/>
    </row>
    <row r="253" spans="1:4" x14ac:dyDescent="0.2">
      <c r="A253" s="8" t="s">
        <v>573</v>
      </c>
      <c r="B253" s="9" t="s">
        <v>574</v>
      </c>
      <c r="C253" s="7" t="s">
        <v>575</v>
      </c>
      <c r="D253" s="7" t="s">
        <v>576</v>
      </c>
    </row>
    <row r="254" spans="1:4" x14ac:dyDescent="0.2">
      <c r="A254" s="8" t="s">
        <v>577</v>
      </c>
      <c r="B254" s="9" t="s">
        <v>578</v>
      </c>
      <c r="C254" s="7" t="s">
        <v>579</v>
      </c>
      <c r="D254" s="7" t="s">
        <v>580</v>
      </c>
    </row>
    <row r="255" spans="1:4" x14ac:dyDescent="0.2">
      <c r="A255" s="8" t="s">
        <v>581</v>
      </c>
      <c r="B255" s="9" t="s">
        <v>582</v>
      </c>
      <c r="C255" s="7" t="s">
        <v>583</v>
      </c>
      <c r="D255" s="7" t="s">
        <v>584</v>
      </c>
    </row>
    <row r="256" spans="1:4" x14ac:dyDescent="0.2">
      <c r="A256" s="8" t="s">
        <v>585</v>
      </c>
      <c r="B256" s="9" t="s">
        <v>586</v>
      </c>
      <c r="C256" s="7" t="s">
        <v>583</v>
      </c>
      <c r="D256" s="7" t="s">
        <v>584</v>
      </c>
    </row>
    <row r="257" spans="1:4" x14ac:dyDescent="0.2">
      <c r="A257" s="8" t="s">
        <v>587</v>
      </c>
      <c r="B257" s="9" t="s">
        <v>588</v>
      </c>
      <c r="C257" s="7" t="s">
        <v>579</v>
      </c>
      <c r="D257" s="7" t="s">
        <v>580</v>
      </c>
    </row>
    <row r="258" spans="1:4" x14ac:dyDescent="0.2">
      <c r="A258" s="8"/>
      <c r="B258" s="10" t="s">
        <v>589</v>
      </c>
      <c r="C258" s="7"/>
      <c r="D258" s="7"/>
    </row>
    <row r="259" spans="1:4" x14ac:dyDescent="0.2">
      <c r="A259" s="8" t="s">
        <v>590</v>
      </c>
      <c r="B259" s="9" t="s">
        <v>591</v>
      </c>
      <c r="C259" s="7" t="s">
        <v>592</v>
      </c>
      <c r="D259" s="7" t="s">
        <v>593</v>
      </c>
    </row>
    <row r="260" spans="1:4" x14ac:dyDescent="0.2">
      <c r="A260" s="8"/>
      <c r="B260" s="10" t="s">
        <v>594</v>
      </c>
      <c r="C260" s="7"/>
      <c r="D260" s="7"/>
    </row>
    <row r="261" spans="1:4" x14ac:dyDescent="0.2">
      <c r="A261" s="5"/>
      <c r="B261" s="10" t="s">
        <v>595</v>
      </c>
      <c r="C261" s="7"/>
      <c r="D261" s="7"/>
    </row>
    <row r="262" spans="1:4" x14ac:dyDescent="0.2">
      <c r="A262" s="8" t="s">
        <v>596</v>
      </c>
      <c r="B262" s="9" t="s">
        <v>597</v>
      </c>
      <c r="C262" s="7" t="s">
        <v>598</v>
      </c>
      <c r="D262" s="7" t="s">
        <v>599</v>
      </c>
    </row>
    <row r="263" spans="1:4" x14ac:dyDescent="0.2">
      <c r="A263" s="8" t="s">
        <v>600</v>
      </c>
      <c r="B263" s="9" t="s">
        <v>601</v>
      </c>
      <c r="C263" s="7" t="s">
        <v>598</v>
      </c>
      <c r="D263" s="7" t="s">
        <v>599</v>
      </c>
    </row>
    <row r="264" spans="1:4" x14ac:dyDescent="0.2">
      <c r="A264" s="5"/>
      <c r="B264" s="10" t="s">
        <v>602</v>
      </c>
      <c r="C264" s="7"/>
      <c r="D264" s="7"/>
    </row>
    <row r="265" spans="1:4" x14ac:dyDescent="0.2">
      <c r="A265" s="8" t="s">
        <v>603</v>
      </c>
      <c r="B265" s="9" t="s">
        <v>604</v>
      </c>
      <c r="C265" s="7" t="s">
        <v>598</v>
      </c>
      <c r="D265" s="7" t="s">
        <v>599</v>
      </c>
    </row>
    <row r="266" spans="1:4" x14ac:dyDescent="0.2">
      <c r="A266" s="8" t="s">
        <v>605</v>
      </c>
      <c r="B266" s="9" t="s">
        <v>606</v>
      </c>
      <c r="C266" s="7" t="s">
        <v>598</v>
      </c>
      <c r="D266" s="7" t="s">
        <v>599</v>
      </c>
    </row>
    <row r="267" spans="1:4" x14ac:dyDescent="0.2">
      <c r="A267" s="8" t="s">
        <v>607</v>
      </c>
      <c r="B267" s="9" t="s">
        <v>608</v>
      </c>
      <c r="C267" s="7" t="s">
        <v>598</v>
      </c>
      <c r="D267" s="7" t="s">
        <v>599</v>
      </c>
    </row>
    <row r="268" spans="1:4" x14ac:dyDescent="0.2">
      <c r="A268" s="8" t="s">
        <v>609</v>
      </c>
      <c r="B268" s="9" t="s">
        <v>610</v>
      </c>
      <c r="C268" s="7" t="s">
        <v>598</v>
      </c>
      <c r="D268" s="7" t="s">
        <v>599</v>
      </c>
    </row>
    <row r="269" spans="1:4" x14ac:dyDescent="0.2">
      <c r="A269" s="8" t="s">
        <v>611</v>
      </c>
      <c r="B269" s="9" t="s">
        <v>612</v>
      </c>
      <c r="C269" s="7" t="s">
        <v>598</v>
      </c>
      <c r="D269" s="7" t="s">
        <v>599</v>
      </c>
    </row>
    <row r="270" spans="1:4" x14ac:dyDescent="0.2">
      <c r="A270" s="8" t="s">
        <v>613</v>
      </c>
      <c r="B270" s="9" t="s">
        <v>614</v>
      </c>
      <c r="C270" s="7" t="s">
        <v>598</v>
      </c>
      <c r="D270" s="7" t="s">
        <v>599</v>
      </c>
    </row>
    <row r="271" spans="1:4" x14ac:dyDescent="0.2">
      <c r="A271" s="8" t="s">
        <v>615</v>
      </c>
      <c r="B271" s="9" t="s">
        <v>616</v>
      </c>
      <c r="C271" s="7" t="s">
        <v>598</v>
      </c>
      <c r="D271" s="7" t="s">
        <v>599</v>
      </c>
    </row>
    <row r="272" spans="1:4" x14ac:dyDescent="0.2">
      <c r="A272" s="8" t="s">
        <v>617</v>
      </c>
      <c r="B272" s="9" t="s">
        <v>618</v>
      </c>
      <c r="C272" s="7" t="s">
        <v>598</v>
      </c>
      <c r="D272" s="7" t="s">
        <v>599</v>
      </c>
    </row>
    <row r="273" spans="1:4" x14ac:dyDescent="0.2">
      <c r="A273" s="8" t="s">
        <v>619</v>
      </c>
      <c r="B273" s="9" t="s">
        <v>620</v>
      </c>
      <c r="C273" s="7" t="s">
        <v>598</v>
      </c>
      <c r="D273" s="7" t="s">
        <v>599</v>
      </c>
    </row>
    <row r="274" spans="1:4" x14ac:dyDescent="0.2">
      <c r="A274" s="8" t="s">
        <v>621</v>
      </c>
      <c r="B274" s="9" t="s">
        <v>622</v>
      </c>
      <c r="C274" s="7" t="s">
        <v>598</v>
      </c>
      <c r="D274" s="7" t="s">
        <v>599</v>
      </c>
    </row>
    <row r="275" spans="1:4" x14ac:dyDescent="0.2">
      <c r="A275" s="8" t="s">
        <v>623</v>
      </c>
      <c r="B275" s="9" t="s">
        <v>624</v>
      </c>
      <c r="C275" s="7" t="s">
        <v>598</v>
      </c>
      <c r="D275" s="7" t="s">
        <v>599</v>
      </c>
    </row>
    <row r="276" spans="1:4" x14ac:dyDescent="0.2">
      <c r="A276" s="8" t="s">
        <v>625</v>
      </c>
      <c r="B276" s="9" t="s">
        <v>626</v>
      </c>
      <c r="C276" s="7" t="s">
        <v>598</v>
      </c>
      <c r="D276" s="7" t="s">
        <v>599</v>
      </c>
    </row>
    <row r="277" spans="1:4" x14ac:dyDescent="0.2">
      <c r="A277" s="8" t="s">
        <v>627</v>
      </c>
      <c r="B277" s="9" t="s">
        <v>628</v>
      </c>
      <c r="C277" s="7" t="s">
        <v>598</v>
      </c>
      <c r="D277" s="7" t="s">
        <v>599</v>
      </c>
    </row>
    <row r="278" spans="1:4" x14ac:dyDescent="0.2">
      <c r="A278" s="8" t="s">
        <v>629</v>
      </c>
      <c r="B278" s="9" t="s">
        <v>630</v>
      </c>
      <c r="C278" s="7" t="s">
        <v>598</v>
      </c>
      <c r="D278" s="7" t="s">
        <v>599</v>
      </c>
    </row>
    <row r="279" spans="1:4" x14ac:dyDescent="0.2">
      <c r="A279" s="8" t="s">
        <v>631</v>
      </c>
      <c r="B279" s="9" t="s">
        <v>632</v>
      </c>
      <c r="C279" s="7" t="s">
        <v>598</v>
      </c>
      <c r="D279" s="7" t="s">
        <v>599</v>
      </c>
    </row>
    <row r="280" spans="1:4" x14ac:dyDescent="0.2">
      <c r="A280" s="8" t="s">
        <v>633</v>
      </c>
      <c r="B280" s="9" t="s">
        <v>634</v>
      </c>
      <c r="C280" s="7" t="s">
        <v>598</v>
      </c>
      <c r="D280" s="7" t="s">
        <v>599</v>
      </c>
    </row>
    <row r="281" spans="1:4" x14ac:dyDescent="0.2">
      <c r="A281" s="8" t="s">
        <v>635</v>
      </c>
      <c r="B281" s="11" t="s">
        <v>636</v>
      </c>
      <c r="C281" s="7" t="s">
        <v>598</v>
      </c>
      <c r="D281" s="7" t="s">
        <v>599</v>
      </c>
    </row>
    <row r="282" spans="1:4" x14ac:dyDescent="0.2">
      <c r="A282" s="8" t="s">
        <v>637</v>
      </c>
      <c r="B282" s="11" t="s">
        <v>638</v>
      </c>
      <c r="C282" s="7" t="s">
        <v>598</v>
      </c>
      <c r="D282" s="7" t="s">
        <v>599</v>
      </c>
    </row>
    <row r="283" spans="1:4" x14ac:dyDescent="0.2">
      <c r="A283" s="8" t="s">
        <v>639</v>
      </c>
      <c r="B283" s="11" t="s">
        <v>640</v>
      </c>
      <c r="C283" s="7" t="s">
        <v>598</v>
      </c>
      <c r="D283" s="7" t="s">
        <v>599</v>
      </c>
    </row>
    <row r="284" spans="1:4" x14ac:dyDescent="0.2">
      <c r="A284" s="8" t="s">
        <v>641</v>
      </c>
      <c r="B284" s="11" t="s">
        <v>642</v>
      </c>
      <c r="C284" s="7" t="s">
        <v>598</v>
      </c>
      <c r="D284" s="7" t="s">
        <v>599</v>
      </c>
    </row>
    <row r="285" spans="1:4" x14ac:dyDescent="0.2">
      <c r="A285" s="5"/>
      <c r="B285" s="10" t="s">
        <v>643</v>
      </c>
      <c r="C285" s="7"/>
      <c r="D285" s="7"/>
    </row>
    <row r="286" spans="1:4" x14ac:dyDescent="0.2">
      <c r="A286" s="8" t="s">
        <v>644</v>
      </c>
      <c r="B286" s="11" t="s">
        <v>645</v>
      </c>
      <c r="C286" s="7" t="s">
        <v>598</v>
      </c>
      <c r="D286" s="7" t="s">
        <v>599</v>
      </c>
    </row>
    <row r="287" spans="1:4" x14ac:dyDescent="0.2">
      <c r="A287" s="8" t="s">
        <v>646</v>
      </c>
      <c r="B287" s="11" t="s">
        <v>647</v>
      </c>
      <c r="C287" s="7" t="s">
        <v>598</v>
      </c>
      <c r="D287" s="7" t="s">
        <v>599</v>
      </c>
    </row>
    <row r="288" spans="1:4" x14ac:dyDescent="0.2">
      <c r="A288" s="8" t="s">
        <v>648</v>
      </c>
      <c r="B288" s="11" t="s">
        <v>649</v>
      </c>
      <c r="C288" s="7" t="s">
        <v>598</v>
      </c>
      <c r="D288" s="7" t="s">
        <v>599</v>
      </c>
    </row>
    <row r="289" spans="1:4" x14ac:dyDescent="0.2">
      <c r="A289" s="8" t="s">
        <v>650</v>
      </c>
      <c r="B289" s="11" t="s">
        <v>651</v>
      </c>
      <c r="C289" s="7" t="s">
        <v>598</v>
      </c>
      <c r="D289" s="7" t="s">
        <v>599</v>
      </c>
    </row>
    <row r="290" spans="1:4" x14ac:dyDescent="0.2">
      <c r="A290" s="8" t="s">
        <v>652</v>
      </c>
      <c r="B290" s="9" t="s">
        <v>653</v>
      </c>
      <c r="C290" s="7" t="s">
        <v>598</v>
      </c>
      <c r="D290" s="7" t="s">
        <v>599</v>
      </c>
    </row>
    <row r="291" spans="1:4" x14ac:dyDescent="0.2">
      <c r="A291" s="8" t="s">
        <v>654</v>
      </c>
      <c r="B291" s="11" t="s">
        <v>655</v>
      </c>
      <c r="C291" s="7" t="s">
        <v>598</v>
      </c>
      <c r="D291" s="7" t="s">
        <v>599</v>
      </c>
    </row>
    <row r="292" spans="1:4" x14ac:dyDescent="0.2">
      <c r="A292" s="8" t="s">
        <v>656</v>
      </c>
      <c r="B292" s="11" t="s">
        <v>657</v>
      </c>
      <c r="C292" s="7" t="s">
        <v>598</v>
      </c>
      <c r="D292" s="7" t="s">
        <v>599</v>
      </c>
    </row>
    <row r="293" spans="1:4" x14ac:dyDescent="0.2">
      <c r="A293" s="8" t="s">
        <v>658</v>
      </c>
      <c r="B293" s="11" t="s">
        <v>659</v>
      </c>
      <c r="C293" s="7" t="s">
        <v>598</v>
      </c>
      <c r="D293" s="7" t="s">
        <v>599</v>
      </c>
    </row>
    <row r="294" spans="1:4" x14ac:dyDescent="0.2">
      <c r="A294" s="8" t="s">
        <v>660</v>
      </c>
      <c r="B294" s="11" t="s">
        <v>661</v>
      </c>
      <c r="C294" s="7" t="s">
        <v>598</v>
      </c>
      <c r="D294" s="7" t="s">
        <v>599</v>
      </c>
    </row>
    <row r="295" spans="1:4" x14ac:dyDescent="0.2">
      <c r="A295" s="8" t="s">
        <v>662</v>
      </c>
      <c r="B295" s="11" t="s">
        <v>663</v>
      </c>
      <c r="C295" s="7" t="s">
        <v>598</v>
      </c>
      <c r="D295" s="7" t="s">
        <v>599</v>
      </c>
    </row>
    <row r="296" spans="1:4" x14ac:dyDescent="0.2">
      <c r="A296" s="8" t="s">
        <v>664</v>
      </c>
      <c r="B296" s="11" t="s">
        <v>665</v>
      </c>
      <c r="C296" s="7" t="s">
        <v>598</v>
      </c>
      <c r="D296" s="7" t="s">
        <v>599</v>
      </c>
    </row>
    <row r="297" spans="1:4" x14ac:dyDescent="0.2">
      <c r="A297" s="8" t="s">
        <v>666</v>
      </c>
      <c r="B297" s="11" t="s">
        <v>667</v>
      </c>
      <c r="C297" s="7" t="s">
        <v>598</v>
      </c>
      <c r="D297" s="7" t="s">
        <v>599</v>
      </c>
    </row>
    <row r="298" spans="1:4" x14ac:dyDescent="0.2">
      <c r="A298" s="5"/>
      <c r="B298" s="10" t="s">
        <v>668</v>
      </c>
      <c r="C298" s="7"/>
      <c r="D298" s="7"/>
    </row>
    <row r="299" spans="1:4" x14ac:dyDescent="0.2">
      <c r="A299" s="8" t="s">
        <v>669</v>
      </c>
      <c r="B299" s="11" t="s">
        <v>670</v>
      </c>
      <c r="C299" s="7" t="s">
        <v>57</v>
      </c>
      <c r="D299" s="7" t="s">
        <v>58</v>
      </c>
    </row>
    <row r="300" spans="1:4" x14ac:dyDescent="0.2">
      <c r="A300" s="8" t="s">
        <v>671</v>
      </c>
      <c r="B300" s="11" t="s">
        <v>672</v>
      </c>
      <c r="C300" s="7" t="s">
        <v>163</v>
      </c>
      <c r="D300" s="7" t="s">
        <v>16</v>
      </c>
    </row>
    <row r="301" spans="1:4" x14ac:dyDescent="0.2">
      <c r="A301" s="8"/>
      <c r="B301" s="10" t="s">
        <v>673</v>
      </c>
      <c r="C301" s="7"/>
      <c r="D301" s="7"/>
    </row>
    <row r="302" spans="1:4" ht="21" x14ac:dyDescent="0.2">
      <c r="A302" s="12" t="s">
        <v>674</v>
      </c>
      <c r="B302" s="9" t="s">
        <v>675</v>
      </c>
      <c r="C302" s="7" t="s">
        <v>676</v>
      </c>
      <c r="D302" s="7" t="s">
        <v>21</v>
      </c>
    </row>
    <row r="303" spans="1:4" x14ac:dyDescent="0.2">
      <c r="A303" s="8" t="s">
        <v>677</v>
      </c>
      <c r="B303" s="9" t="s">
        <v>678</v>
      </c>
      <c r="C303" s="7" t="s">
        <v>676</v>
      </c>
      <c r="D303" s="7" t="s">
        <v>21</v>
      </c>
    </row>
    <row r="304" spans="1:4" x14ac:dyDescent="0.2">
      <c r="A304" s="8" t="s">
        <v>679</v>
      </c>
      <c r="B304" s="9" t="s">
        <v>680</v>
      </c>
      <c r="C304" s="7" t="s">
        <v>583</v>
      </c>
      <c r="D304" s="7" t="s">
        <v>584</v>
      </c>
    </row>
    <row r="305" spans="1:4" x14ac:dyDescent="0.2">
      <c r="A305" s="8" t="s">
        <v>681</v>
      </c>
      <c r="B305" s="9" t="s">
        <v>682</v>
      </c>
      <c r="C305" s="7" t="s">
        <v>70</v>
      </c>
      <c r="D305" s="7" t="s">
        <v>71</v>
      </c>
    </row>
    <row r="306" spans="1:4" x14ac:dyDescent="0.2">
      <c r="A306" s="8"/>
      <c r="B306" s="15" t="s">
        <v>683</v>
      </c>
      <c r="C306" s="7"/>
      <c r="D306" s="7"/>
    </row>
    <row r="307" spans="1:4" x14ac:dyDescent="0.2">
      <c r="A307" s="12" t="s">
        <v>684</v>
      </c>
      <c r="B307" s="13" t="s">
        <v>685</v>
      </c>
      <c r="C307" s="7"/>
      <c r="D307" s="7"/>
    </row>
    <row r="308" spans="1:4" x14ac:dyDescent="0.2">
      <c r="A308" s="12" t="s">
        <v>686</v>
      </c>
      <c r="B308" s="13" t="s">
        <v>687</v>
      </c>
      <c r="C308" s="7"/>
      <c r="D308" s="7"/>
    </row>
    <row r="309" spans="1:4" x14ac:dyDescent="0.2">
      <c r="A309" s="12" t="s">
        <v>688</v>
      </c>
      <c r="B309" s="13" t="s">
        <v>689</v>
      </c>
      <c r="C309" s="7"/>
      <c r="D309" s="7"/>
    </row>
    <row r="310" spans="1:4" x14ac:dyDescent="0.2">
      <c r="A310" s="12" t="s">
        <v>690</v>
      </c>
      <c r="B310" s="13" t="s">
        <v>691</v>
      </c>
      <c r="C310" s="7"/>
      <c r="D310" s="7"/>
    </row>
    <row r="311" spans="1:4" x14ac:dyDescent="0.2">
      <c r="A311" s="12" t="s">
        <v>692</v>
      </c>
      <c r="B311" s="13" t="s">
        <v>693</v>
      </c>
      <c r="C311" s="7"/>
      <c r="D311" s="7"/>
    </row>
    <row r="312" spans="1:4" x14ac:dyDescent="0.2">
      <c r="A312" s="12" t="s">
        <v>694</v>
      </c>
      <c r="B312" s="13" t="s">
        <v>695</v>
      </c>
      <c r="C312" s="7"/>
      <c r="D312" s="7"/>
    </row>
    <row r="313" spans="1:4" x14ac:dyDescent="0.2">
      <c r="A313" s="12" t="s">
        <v>696</v>
      </c>
      <c r="B313" s="13" t="s">
        <v>697</v>
      </c>
      <c r="C313" s="7"/>
      <c r="D313" s="7"/>
    </row>
    <row r="314" spans="1:4" x14ac:dyDescent="0.2">
      <c r="A314" s="12" t="s">
        <v>698</v>
      </c>
      <c r="B314" s="13" t="s">
        <v>699</v>
      </c>
      <c r="C314" s="7"/>
      <c r="D314" s="7"/>
    </row>
    <row r="315" spans="1:4" x14ac:dyDescent="0.2">
      <c r="A315" s="12" t="s">
        <v>700</v>
      </c>
      <c r="B315" s="13" t="s">
        <v>701</v>
      </c>
      <c r="C315" s="7"/>
      <c r="D315" s="7"/>
    </row>
    <row r="316" spans="1:4" x14ac:dyDescent="0.2">
      <c r="A316" s="12" t="s">
        <v>702</v>
      </c>
      <c r="B316" s="13" t="s">
        <v>703</v>
      </c>
      <c r="C316" s="7"/>
      <c r="D316" s="7"/>
    </row>
    <row r="317" spans="1:4" ht="21" x14ac:dyDescent="0.2">
      <c r="A317" s="12" t="s">
        <v>704</v>
      </c>
      <c r="B317" s="13" t="s">
        <v>705</v>
      </c>
      <c r="C317" s="7"/>
      <c r="D317" s="7"/>
    </row>
    <row r="318" spans="1:4" ht="21" x14ac:dyDescent="0.2">
      <c r="A318" s="12" t="s">
        <v>706</v>
      </c>
      <c r="B318" s="13" t="s">
        <v>707</v>
      </c>
      <c r="C318" s="7"/>
      <c r="D318" s="7"/>
    </row>
    <row r="319" spans="1:4" x14ac:dyDescent="0.2">
      <c r="A319" s="12" t="s">
        <v>708</v>
      </c>
      <c r="B319" s="13" t="s">
        <v>709</v>
      </c>
      <c r="C319" s="7"/>
      <c r="D319" s="7"/>
    </row>
    <row r="320" spans="1:4" x14ac:dyDescent="0.2">
      <c r="A320" s="12" t="s">
        <v>710</v>
      </c>
      <c r="B320" s="13" t="s">
        <v>711</v>
      </c>
      <c r="C320" s="7"/>
      <c r="D320" s="7"/>
    </row>
    <row r="321" spans="1:4" ht="21" x14ac:dyDescent="0.2">
      <c r="A321" s="12" t="s">
        <v>712</v>
      </c>
      <c r="B321" s="13" t="s">
        <v>713</v>
      </c>
      <c r="C321" s="7"/>
      <c r="D321" s="7"/>
    </row>
    <row r="322" spans="1:4" x14ac:dyDescent="0.2">
      <c r="A322" s="12" t="s">
        <v>714</v>
      </c>
      <c r="B322" s="13" t="s">
        <v>715</v>
      </c>
      <c r="C322" s="7"/>
      <c r="D322" s="7"/>
    </row>
    <row r="323" spans="1:4" x14ac:dyDescent="0.2">
      <c r="A323" s="12" t="s">
        <v>716</v>
      </c>
      <c r="B323" s="13" t="s">
        <v>717</v>
      </c>
      <c r="C323" s="7"/>
      <c r="D323" s="7"/>
    </row>
    <row r="324" spans="1:4" x14ac:dyDescent="0.2">
      <c r="A324" s="12" t="s">
        <v>718</v>
      </c>
      <c r="B324" s="13" t="s">
        <v>719</v>
      </c>
      <c r="C324" s="7"/>
      <c r="D324" s="7"/>
    </row>
    <row r="325" spans="1:4" x14ac:dyDescent="0.2">
      <c r="A325" s="12" t="s">
        <v>720</v>
      </c>
      <c r="B325" s="13" t="s">
        <v>721</v>
      </c>
      <c r="C325" s="7"/>
      <c r="D325" s="7"/>
    </row>
    <row r="326" spans="1:4" x14ac:dyDescent="0.2">
      <c r="A326" s="12" t="s">
        <v>722</v>
      </c>
      <c r="B326" s="13" t="s">
        <v>723</v>
      </c>
      <c r="C326" s="7"/>
      <c r="D326" s="7"/>
    </row>
    <row r="327" spans="1:4" x14ac:dyDescent="0.2">
      <c r="A327" s="12" t="s">
        <v>724</v>
      </c>
      <c r="B327" s="13" t="s">
        <v>725</v>
      </c>
      <c r="C327" s="7"/>
      <c r="D327" s="7"/>
    </row>
    <row r="328" spans="1:4" x14ac:dyDescent="0.2">
      <c r="A328" s="12" t="s">
        <v>726</v>
      </c>
      <c r="B328" s="13" t="s">
        <v>727</v>
      </c>
      <c r="C328" s="7"/>
      <c r="D328" s="7"/>
    </row>
    <row r="329" spans="1:4" x14ac:dyDescent="0.2">
      <c r="A329" s="12" t="s">
        <v>728</v>
      </c>
      <c r="B329" s="13" t="s">
        <v>729</v>
      </c>
      <c r="C329" s="7"/>
      <c r="D329" s="7"/>
    </row>
    <row r="330" spans="1:4" x14ac:dyDescent="0.2">
      <c r="A330" s="12" t="s">
        <v>730</v>
      </c>
      <c r="B330" s="13" t="s">
        <v>731</v>
      </c>
      <c r="C330" s="7"/>
      <c r="D330" s="7"/>
    </row>
    <row r="331" spans="1:4" x14ac:dyDescent="0.2">
      <c r="A331" s="12" t="s">
        <v>732</v>
      </c>
      <c r="B331" s="13" t="s">
        <v>733</v>
      </c>
      <c r="C331" s="7"/>
      <c r="D331" s="7"/>
    </row>
    <row r="332" spans="1:4" x14ac:dyDescent="0.2">
      <c r="A332" s="12" t="s">
        <v>734</v>
      </c>
      <c r="B332" s="13" t="s">
        <v>735</v>
      </c>
      <c r="C332" s="7"/>
      <c r="D332" s="7"/>
    </row>
    <row r="333" spans="1:4" x14ac:dyDescent="0.2">
      <c r="A333" s="12" t="s">
        <v>736</v>
      </c>
      <c r="B333" s="13" t="s">
        <v>737</v>
      </c>
      <c r="C333" s="7"/>
      <c r="D333" s="7"/>
    </row>
    <row r="334" spans="1:4" x14ac:dyDescent="0.2">
      <c r="A334" s="12" t="s">
        <v>738</v>
      </c>
      <c r="B334" s="13" t="s">
        <v>739</v>
      </c>
      <c r="C334" s="7"/>
      <c r="D334" s="7"/>
    </row>
    <row r="335" spans="1:4" x14ac:dyDescent="0.2">
      <c r="A335" s="12" t="s">
        <v>740</v>
      </c>
      <c r="B335" s="13" t="s">
        <v>741</v>
      </c>
      <c r="C335" s="7"/>
      <c r="D335" s="7"/>
    </row>
    <row r="336" spans="1:4" x14ac:dyDescent="0.2">
      <c r="A336" s="12" t="s">
        <v>742</v>
      </c>
      <c r="B336" s="13" t="s">
        <v>743</v>
      </c>
      <c r="C336" s="7"/>
      <c r="D336" s="7"/>
    </row>
    <row r="337" spans="1:4" x14ac:dyDescent="0.2">
      <c r="A337" s="12" t="s">
        <v>744</v>
      </c>
      <c r="B337" s="13" t="s">
        <v>745</v>
      </c>
      <c r="C337" s="7"/>
      <c r="D337" s="7"/>
    </row>
    <row r="338" spans="1:4" x14ac:dyDescent="0.2">
      <c r="A338" s="12" t="s">
        <v>746</v>
      </c>
      <c r="B338" s="13" t="s">
        <v>747</v>
      </c>
      <c r="C338" s="7"/>
      <c r="D338" s="7"/>
    </row>
    <row r="339" spans="1:4" x14ac:dyDescent="0.2">
      <c r="A339" s="12" t="s">
        <v>748</v>
      </c>
      <c r="B339" s="13" t="s">
        <v>749</v>
      </c>
      <c r="C339" s="7"/>
      <c r="D339" s="7"/>
    </row>
    <row r="340" spans="1:4" x14ac:dyDescent="0.2">
      <c r="A340" s="12" t="s">
        <v>750</v>
      </c>
      <c r="B340" s="13" t="s">
        <v>751</v>
      </c>
      <c r="C340" s="7"/>
      <c r="D340" s="7"/>
    </row>
    <row r="341" spans="1:4" x14ac:dyDescent="0.2">
      <c r="A341" s="12" t="s">
        <v>752</v>
      </c>
      <c r="B341" s="13" t="s">
        <v>753</v>
      </c>
      <c r="C341" s="7"/>
      <c r="D341" s="7"/>
    </row>
    <row r="342" spans="1:4" x14ac:dyDescent="0.2">
      <c r="A342" s="12" t="s">
        <v>754</v>
      </c>
      <c r="B342" s="13" t="s">
        <v>755</v>
      </c>
      <c r="C342" s="7"/>
      <c r="D342" s="7"/>
    </row>
    <row r="343" spans="1:4" x14ac:dyDescent="0.2">
      <c r="A343" s="12" t="s">
        <v>756</v>
      </c>
      <c r="B343" s="13" t="s">
        <v>757</v>
      </c>
      <c r="C343" s="7"/>
      <c r="D343" s="7"/>
    </row>
    <row r="344" spans="1:4" x14ac:dyDescent="0.2">
      <c r="A344" s="12" t="s">
        <v>758</v>
      </c>
      <c r="B344" s="13" t="s">
        <v>759</v>
      </c>
      <c r="C344" s="7"/>
      <c r="D344" s="7"/>
    </row>
    <row r="345" spans="1:4" x14ac:dyDescent="0.2">
      <c r="A345" s="12" t="s">
        <v>760</v>
      </c>
      <c r="B345" s="13" t="s">
        <v>761</v>
      </c>
      <c r="C345" s="7"/>
      <c r="D345" s="7"/>
    </row>
    <row r="346" spans="1:4" x14ac:dyDescent="0.2">
      <c r="A346" s="12" t="s">
        <v>762</v>
      </c>
      <c r="B346" s="13" t="s">
        <v>763</v>
      </c>
      <c r="C346" s="7"/>
      <c r="D346" s="7"/>
    </row>
    <row r="347" spans="1:4" x14ac:dyDescent="0.2">
      <c r="A347" s="12" t="s">
        <v>764</v>
      </c>
      <c r="B347" s="13" t="s">
        <v>765</v>
      </c>
      <c r="C347" s="7"/>
      <c r="D347" s="7"/>
    </row>
    <row r="348" spans="1:4" x14ac:dyDescent="0.2">
      <c r="A348" s="12" t="s">
        <v>766</v>
      </c>
      <c r="B348" s="13" t="s">
        <v>767</v>
      </c>
      <c r="C348" s="7"/>
      <c r="D348" s="7"/>
    </row>
    <row r="349" spans="1:4" x14ac:dyDescent="0.2">
      <c r="A349" s="12" t="s">
        <v>768</v>
      </c>
      <c r="B349" s="13" t="s">
        <v>769</v>
      </c>
      <c r="C349" s="7"/>
      <c r="D349" s="7"/>
    </row>
    <row r="350" spans="1:4" x14ac:dyDescent="0.2">
      <c r="A350" s="12" t="s">
        <v>770</v>
      </c>
      <c r="B350" s="13" t="s">
        <v>771</v>
      </c>
      <c r="C350" s="7"/>
      <c r="D350" s="7"/>
    </row>
    <row r="351" spans="1:4" x14ac:dyDescent="0.2">
      <c r="A351" s="12" t="s">
        <v>772</v>
      </c>
      <c r="B351" s="13" t="s">
        <v>773</v>
      </c>
      <c r="C351" s="7"/>
      <c r="D351" s="7"/>
    </row>
    <row r="352" spans="1:4" x14ac:dyDescent="0.2">
      <c r="A352" s="12" t="s">
        <v>774</v>
      </c>
      <c r="B352" s="13" t="s">
        <v>775</v>
      </c>
      <c r="C352" s="7"/>
      <c r="D352" s="7"/>
    </row>
    <row r="353" spans="1:4" x14ac:dyDescent="0.2">
      <c r="A353" s="12" t="s">
        <v>776</v>
      </c>
      <c r="B353" s="13" t="s">
        <v>777</v>
      </c>
      <c r="C353" s="7"/>
      <c r="D353" s="7"/>
    </row>
    <row r="354" spans="1:4" x14ac:dyDescent="0.2">
      <c r="A354" s="12" t="s">
        <v>778</v>
      </c>
      <c r="B354" s="13" t="s">
        <v>779</v>
      </c>
      <c r="C354" s="7"/>
      <c r="D354" s="7"/>
    </row>
    <row r="355" spans="1:4" x14ac:dyDescent="0.2">
      <c r="A355" s="12" t="s">
        <v>780</v>
      </c>
      <c r="B355" s="13" t="s">
        <v>781</v>
      </c>
      <c r="C355" s="7"/>
      <c r="D355" s="7"/>
    </row>
    <row r="356" spans="1:4" x14ac:dyDescent="0.2">
      <c r="A356" s="12" t="s">
        <v>782</v>
      </c>
      <c r="B356" s="13" t="s">
        <v>783</v>
      </c>
      <c r="C356" s="7"/>
      <c r="D356" s="7"/>
    </row>
    <row r="357" spans="1:4" x14ac:dyDescent="0.2">
      <c r="A357" s="12" t="s">
        <v>784</v>
      </c>
      <c r="B357" s="13" t="s">
        <v>785</v>
      </c>
      <c r="C357" s="7"/>
      <c r="D357" s="7"/>
    </row>
    <row r="358" spans="1:4" x14ac:dyDescent="0.2">
      <c r="A358" s="12" t="s">
        <v>786</v>
      </c>
      <c r="B358" s="13" t="s">
        <v>787</v>
      </c>
      <c r="C358" s="7"/>
      <c r="D358" s="7"/>
    </row>
    <row r="359" spans="1:4" x14ac:dyDescent="0.2">
      <c r="A359" s="12" t="s">
        <v>788</v>
      </c>
      <c r="B359" s="13" t="s">
        <v>789</v>
      </c>
      <c r="C359" s="7"/>
      <c r="D359" s="7"/>
    </row>
    <row r="360" spans="1:4" x14ac:dyDescent="0.2">
      <c r="A360" s="12" t="s">
        <v>790</v>
      </c>
      <c r="B360" s="13" t="s">
        <v>791</v>
      </c>
      <c r="C360" s="7"/>
      <c r="D360" s="7"/>
    </row>
    <row r="361" spans="1:4" x14ac:dyDescent="0.2">
      <c r="A361" s="12" t="s">
        <v>792</v>
      </c>
      <c r="B361" s="13" t="s">
        <v>793</v>
      </c>
      <c r="C361" s="7"/>
      <c r="D361" s="7"/>
    </row>
    <row r="362" spans="1:4" x14ac:dyDescent="0.2">
      <c r="A362" s="12" t="s">
        <v>794</v>
      </c>
      <c r="B362" s="13" t="s">
        <v>795</v>
      </c>
      <c r="C362" s="7"/>
      <c r="D362" s="7"/>
    </row>
    <row r="363" spans="1:4" x14ac:dyDescent="0.2">
      <c r="A363" s="12" t="s">
        <v>796</v>
      </c>
      <c r="B363" s="13" t="s">
        <v>797</v>
      </c>
      <c r="C363" s="7"/>
      <c r="D363" s="7"/>
    </row>
    <row r="364" spans="1:4" x14ac:dyDescent="0.2">
      <c r="A364" s="12" t="s">
        <v>798</v>
      </c>
      <c r="B364" s="13" t="s">
        <v>799</v>
      </c>
      <c r="C364" s="7"/>
      <c r="D364" s="7"/>
    </row>
    <row r="365" spans="1:4" x14ac:dyDescent="0.2">
      <c r="A365" s="12" t="s">
        <v>800</v>
      </c>
      <c r="B365" s="13" t="s">
        <v>801</v>
      </c>
      <c r="C365" s="7"/>
      <c r="D365" s="7"/>
    </row>
    <row r="366" spans="1:4" x14ac:dyDescent="0.2">
      <c r="A366" s="12" t="s">
        <v>802</v>
      </c>
      <c r="B366" s="13" t="s">
        <v>803</v>
      </c>
      <c r="C366" s="7"/>
      <c r="D366" s="7"/>
    </row>
    <row r="367" spans="1:4" x14ac:dyDescent="0.2">
      <c r="A367" s="12" t="s">
        <v>804</v>
      </c>
      <c r="B367" s="13" t="s">
        <v>805</v>
      </c>
      <c r="C367" s="7"/>
      <c r="D367" s="7"/>
    </row>
    <row r="368" spans="1:4" x14ac:dyDescent="0.2">
      <c r="A368" s="12" t="s">
        <v>806</v>
      </c>
      <c r="B368" s="13" t="s">
        <v>807</v>
      </c>
      <c r="C368" s="7"/>
      <c r="D368" s="7"/>
    </row>
    <row r="369" spans="1:4" x14ac:dyDescent="0.2">
      <c r="A369" s="12" t="s">
        <v>808</v>
      </c>
      <c r="B369" s="13" t="s">
        <v>809</v>
      </c>
      <c r="C369" s="7"/>
      <c r="D369" s="7"/>
    </row>
    <row r="370" spans="1:4" x14ac:dyDescent="0.2">
      <c r="A370" s="12" t="s">
        <v>810</v>
      </c>
      <c r="B370" s="13" t="s">
        <v>811</v>
      </c>
      <c r="C370" s="7"/>
      <c r="D370" s="7"/>
    </row>
    <row r="371" spans="1:4" x14ac:dyDescent="0.2">
      <c r="A371" s="12" t="s">
        <v>812</v>
      </c>
      <c r="B371" s="13" t="s">
        <v>813</v>
      </c>
      <c r="C371" s="7"/>
      <c r="D371" s="7"/>
    </row>
    <row r="372" spans="1:4" x14ac:dyDescent="0.2">
      <c r="A372" s="12" t="s">
        <v>814</v>
      </c>
      <c r="B372" s="13" t="s">
        <v>815</v>
      </c>
      <c r="C372" s="7"/>
      <c r="D372" s="7"/>
    </row>
    <row r="373" spans="1:4" x14ac:dyDescent="0.2">
      <c r="A373" s="12" t="s">
        <v>816</v>
      </c>
      <c r="B373" s="13" t="s">
        <v>817</v>
      </c>
      <c r="C373" s="7"/>
      <c r="D373" s="7"/>
    </row>
    <row r="374" spans="1:4" x14ac:dyDescent="0.2">
      <c r="A374" s="12" t="s">
        <v>818</v>
      </c>
      <c r="B374" s="13" t="s">
        <v>819</v>
      </c>
      <c r="C374" s="7"/>
      <c r="D374" s="7"/>
    </row>
    <row r="375" spans="1:4" x14ac:dyDescent="0.2">
      <c r="A375" s="12" t="s">
        <v>820</v>
      </c>
      <c r="B375" s="13" t="s">
        <v>821</v>
      </c>
      <c r="C375" s="7"/>
      <c r="D375" s="7"/>
    </row>
    <row r="376" spans="1:4" x14ac:dyDescent="0.2">
      <c r="A376" s="12" t="s">
        <v>822</v>
      </c>
      <c r="B376" s="13" t="s">
        <v>823</v>
      </c>
      <c r="C376" s="7"/>
      <c r="D376" s="7"/>
    </row>
    <row r="377" spans="1:4" x14ac:dyDescent="0.2">
      <c r="A377" s="12" t="s">
        <v>824</v>
      </c>
      <c r="B377" s="13" t="s">
        <v>825</v>
      </c>
      <c r="C377" s="7"/>
      <c r="D377" s="7"/>
    </row>
    <row r="378" spans="1:4" x14ac:dyDescent="0.2">
      <c r="A378" s="12" t="s">
        <v>826</v>
      </c>
      <c r="B378" s="13" t="s">
        <v>827</v>
      </c>
      <c r="C378" s="7"/>
      <c r="D378" s="7"/>
    </row>
    <row r="379" spans="1:4" x14ac:dyDescent="0.2">
      <c r="A379" s="12" t="s">
        <v>828</v>
      </c>
      <c r="B379" s="13" t="s">
        <v>829</v>
      </c>
      <c r="C379" s="7"/>
      <c r="D379" s="7"/>
    </row>
    <row r="380" spans="1:4" x14ac:dyDescent="0.2">
      <c r="A380" s="12" t="s">
        <v>830</v>
      </c>
      <c r="B380" s="13" t="s">
        <v>831</v>
      </c>
      <c r="C380" s="7"/>
      <c r="D380" s="7"/>
    </row>
    <row r="381" spans="1:4" x14ac:dyDescent="0.2">
      <c r="A381" s="12" t="s">
        <v>832</v>
      </c>
      <c r="B381" s="13" t="s">
        <v>833</v>
      </c>
      <c r="C381" s="7"/>
      <c r="D381" s="7"/>
    </row>
    <row r="382" spans="1:4" x14ac:dyDescent="0.2">
      <c r="A382" s="12" t="s">
        <v>834</v>
      </c>
      <c r="B382" s="13" t="s">
        <v>835</v>
      </c>
      <c r="C382" s="7"/>
      <c r="D382" s="7"/>
    </row>
    <row r="383" spans="1:4" x14ac:dyDescent="0.2">
      <c r="A383" s="12" t="s">
        <v>836</v>
      </c>
      <c r="B383" s="13" t="s">
        <v>837</v>
      </c>
      <c r="C383" s="7"/>
      <c r="D383" s="7"/>
    </row>
    <row r="384" spans="1:4" x14ac:dyDescent="0.2">
      <c r="A384" s="12" t="s">
        <v>838</v>
      </c>
      <c r="B384" s="13" t="s">
        <v>839</v>
      </c>
      <c r="C384" s="7"/>
      <c r="D384" s="7"/>
    </row>
    <row r="385" spans="1:4" x14ac:dyDescent="0.2">
      <c r="A385" s="12" t="s">
        <v>840</v>
      </c>
      <c r="B385" s="13" t="s">
        <v>841</v>
      </c>
      <c r="C385" s="7"/>
      <c r="D385" s="7"/>
    </row>
    <row r="386" spans="1:4" x14ac:dyDescent="0.2">
      <c r="A386" s="12" t="s">
        <v>842</v>
      </c>
      <c r="B386" s="13" t="s">
        <v>843</v>
      </c>
      <c r="C386" s="7"/>
      <c r="D386" s="7"/>
    </row>
    <row r="387" spans="1:4" x14ac:dyDescent="0.2">
      <c r="A387" s="12" t="s">
        <v>844</v>
      </c>
      <c r="B387" s="13" t="s">
        <v>845</v>
      </c>
      <c r="C387" s="7"/>
      <c r="D387" s="7"/>
    </row>
    <row r="388" spans="1:4" x14ac:dyDescent="0.2">
      <c r="A388" s="12" t="s">
        <v>846</v>
      </c>
      <c r="B388" s="13" t="s">
        <v>847</v>
      </c>
      <c r="C388" s="7"/>
      <c r="D388" s="7"/>
    </row>
    <row r="389" spans="1:4" x14ac:dyDescent="0.2">
      <c r="A389" s="12" t="s">
        <v>848</v>
      </c>
      <c r="B389" s="13" t="s">
        <v>849</v>
      </c>
      <c r="C389" s="7"/>
      <c r="D389" s="7"/>
    </row>
    <row r="390" spans="1:4" ht="21" x14ac:dyDescent="0.2">
      <c r="A390" s="12" t="s">
        <v>850</v>
      </c>
      <c r="B390" s="13" t="s">
        <v>851</v>
      </c>
      <c r="C390" s="7"/>
      <c r="D390" s="7"/>
    </row>
    <row r="391" spans="1:4" x14ac:dyDescent="0.2">
      <c r="A391" s="12" t="s">
        <v>852</v>
      </c>
      <c r="B391" s="13" t="s">
        <v>853</v>
      </c>
      <c r="C391" s="7"/>
      <c r="D391" s="7"/>
    </row>
    <row r="392" spans="1:4" x14ac:dyDescent="0.2">
      <c r="A392" s="12" t="s">
        <v>854</v>
      </c>
      <c r="B392" s="13" t="s">
        <v>855</v>
      </c>
      <c r="C392" s="7"/>
      <c r="D392" s="7"/>
    </row>
    <row r="393" spans="1:4" x14ac:dyDescent="0.2">
      <c r="A393" s="12" t="s">
        <v>856</v>
      </c>
      <c r="B393" s="13" t="s">
        <v>857</v>
      </c>
      <c r="C393" s="7"/>
      <c r="D393" s="7"/>
    </row>
    <row r="394" spans="1:4" x14ac:dyDescent="0.2">
      <c r="A394" s="12" t="s">
        <v>858</v>
      </c>
      <c r="B394" s="13" t="s">
        <v>859</v>
      </c>
      <c r="C394" s="7"/>
      <c r="D394" s="7"/>
    </row>
    <row r="395" spans="1:4" x14ac:dyDescent="0.2">
      <c r="A395" s="12" t="s">
        <v>860</v>
      </c>
      <c r="B395" s="13" t="s">
        <v>861</v>
      </c>
      <c r="C395" s="7"/>
      <c r="D395" s="7"/>
    </row>
    <row r="396" spans="1:4" x14ac:dyDescent="0.2">
      <c r="A396" s="12" t="s">
        <v>862</v>
      </c>
      <c r="B396" s="13" t="s">
        <v>863</v>
      </c>
      <c r="C396" s="7"/>
      <c r="D396" s="7"/>
    </row>
    <row r="397" spans="1:4" x14ac:dyDescent="0.2">
      <c r="A397" s="12" t="s">
        <v>864</v>
      </c>
      <c r="B397" s="13" t="s">
        <v>865</v>
      </c>
      <c r="C397" s="7"/>
      <c r="D397" s="7"/>
    </row>
    <row r="398" spans="1:4" x14ac:dyDescent="0.2">
      <c r="A398" s="12" t="s">
        <v>866</v>
      </c>
      <c r="B398" s="13" t="s">
        <v>867</v>
      </c>
      <c r="C398" s="7"/>
      <c r="D398" s="7"/>
    </row>
    <row r="399" spans="1:4" x14ac:dyDescent="0.2">
      <c r="A399" s="12" t="s">
        <v>868</v>
      </c>
      <c r="B399" s="13" t="s">
        <v>869</v>
      </c>
      <c r="C399" s="7"/>
      <c r="D399" s="7"/>
    </row>
    <row r="400" spans="1:4" x14ac:dyDescent="0.2">
      <c r="A400" s="12" t="s">
        <v>870</v>
      </c>
      <c r="B400" s="13" t="s">
        <v>871</v>
      </c>
      <c r="C400" s="7"/>
      <c r="D400" s="7"/>
    </row>
    <row r="401" spans="1:4" x14ac:dyDescent="0.2">
      <c r="A401" s="12" t="s">
        <v>872</v>
      </c>
      <c r="B401" s="13" t="s">
        <v>873</v>
      </c>
      <c r="C401" s="7"/>
      <c r="D401" s="7"/>
    </row>
    <row r="402" spans="1:4" x14ac:dyDescent="0.2">
      <c r="A402" s="12" t="s">
        <v>874</v>
      </c>
      <c r="B402" s="13" t="s">
        <v>875</v>
      </c>
      <c r="C402" s="7"/>
      <c r="D402" s="7"/>
    </row>
    <row r="403" spans="1:4" x14ac:dyDescent="0.2">
      <c r="A403" s="12" t="s">
        <v>876</v>
      </c>
      <c r="B403" s="13" t="s">
        <v>877</v>
      </c>
      <c r="C403" s="7"/>
      <c r="D403" s="7"/>
    </row>
    <row r="404" spans="1:4" x14ac:dyDescent="0.2">
      <c r="A404" s="12" t="s">
        <v>878</v>
      </c>
      <c r="B404" s="13" t="s">
        <v>879</v>
      </c>
      <c r="C404" s="7"/>
      <c r="D404" s="7"/>
    </row>
    <row r="405" spans="1:4" x14ac:dyDescent="0.2">
      <c r="A405" s="12" t="s">
        <v>880</v>
      </c>
      <c r="B405" s="13" t="s">
        <v>881</v>
      </c>
      <c r="C405" s="7"/>
      <c r="D405" s="7"/>
    </row>
    <row r="406" spans="1:4" x14ac:dyDescent="0.2">
      <c r="A406" s="12" t="s">
        <v>882</v>
      </c>
      <c r="B406" s="13" t="s">
        <v>883</v>
      </c>
      <c r="C406" s="7"/>
      <c r="D406" s="7"/>
    </row>
    <row r="407" spans="1:4" x14ac:dyDescent="0.2">
      <c r="A407" s="12" t="s">
        <v>884</v>
      </c>
      <c r="B407" s="13" t="s">
        <v>885</v>
      </c>
      <c r="C407" s="7"/>
      <c r="D407" s="7"/>
    </row>
  </sheetData>
  <pageMargins left="0.19685039370078741" right="0.19685039370078741" top="0.39370078740157483" bottom="0.59055118110236227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4"/>
  <sheetViews>
    <sheetView tabSelected="1" zoomScaleNormal="100" workbookViewId="0">
      <pane ySplit="6" topLeftCell="A7" activePane="bottomLeft" state="frozen"/>
      <selection pane="bottomLeft" activeCell="F47" sqref="F47:F60"/>
    </sheetView>
  </sheetViews>
  <sheetFormatPr defaultColWidth="9.140625" defaultRowHeight="15" x14ac:dyDescent="0.25"/>
  <cols>
    <col min="1" max="2" width="18.5703125" style="17" customWidth="1"/>
    <col min="3" max="3" width="64.85546875" style="17" customWidth="1"/>
    <col min="4" max="4" width="16.7109375" style="54" bestFit="1" customWidth="1"/>
    <col min="5" max="5" width="17.7109375" style="17" customWidth="1"/>
    <col min="6" max="10" width="16.5703125" style="17" customWidth="1"/>
    <col min="11" max="11" width="14.85546875" style="17" bestFit="1" customWidth="1"/>
    <col min="12" max="16384" width="9.140625" style="17"/>
  </cols>
  <sheetData>
    <row r="1" spans="1:11" x14ac:dyDescent="0.25">
      <c r="A1" s="104" t="s">
        <v>923</v>
      </c>
      <c r="B1" s="104"/>
      <c r="C1" s="104"/>
      <c r="D1" s="104"/>
      <c r="E1" s="104"/>
      <c r="F1" s="104"/>
      <c r="G1" s="104"/>
      <c r="H1" s="104"/>
      <c r="I1" s="104"/>
    </row>
    <row r="2" spans="1:11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11" x14ac:dyDescent="0.25">
      <c r="A3" s="79"/>
      <c r="B3" s="79"/>
      <c r="C3" s="79"/>
      <c r="D3" s="70"/>
      <c r="E3" s="80"/>
      <c r="F3" s="103" t="s">
        <v>952</v>
      </c>
      <c r="G3" s="103"/>
      <c r="H3" s="103"/>
      <c r="I3" s="103"/>
      <c r="J3" s="103"/>
      <c r="K3" s="103"/>
    </row>
    <row r="4" spans="1:11" ht="18" customHeight="1" x14ac:dyDescent="0.25">
      <c r="A4" s="79"/>
      <c r="B4" s="79"/>
      <c r="C4" s="79"/>
      <c r="D4" s="70"/>
      <c r="E4" s="81"/>
      <c r="F4" s="105" t="s">
        <v>948</v>
      </c>
      <c r="G4" s="105"/>
      <c r="H4" s="106" t="s">
        <v>949</v>
      </c>
      <c r="I4" s="106"/>
      <c r="J4" s="106" t="s">
        <v>951</v>
      </c>
      <c r="K4" s="106"/>
    </row>
    <row r="5" spans="1:11" ht="24" customHeight="1" x14ac:dyDescent="0.25">
      <c r="A5" s="82" t="s">
        <v>886</v>
      </c>
      <c r="B5" s="82"/>
      <c r="C5" s="82">
        <v>348.93</v>
      </c>
      <c r="D5" s="70"/>
      <c r="E5" s="81"/>
      <c r="F5" s="83" t="s">
        <v>887</v>
      </c>
      <c r="G5" s="84">
        <f>SUM(G7:G96)/C5</f>
        <v>0</v>
      </c>
      <c r="H5" s="85" t="s">
        <v>887</v>
      </c>
      <c r="I5" s="86">
        <f>SUM(I7:I96)/C5</f>
        <v>0</v>
      </c>
      <c r="J5" s="85" t="s">
        <v>887</v>
      </c>
      <c r="K5" s="86">
        <f>+SUM(K7:K96)/C5</f>
        <v>0</v>
      </c>
    </row>
    <row r="6" spans="1:11" ht="42.75" x14ac:dyDescent="0.25">
      <c r="A6" s="87" t="s">
        <v>0</v>
      </c>
      <c r="B6" s="87" t="s">
        <v>924</v>
      </c>
      <c r="C6" s="87" t="s">
        <v>1</v>
      </c>
      <c r="D6" s="87" t="s">
        <v>36</v>
      </c>
      <c r="E6" s="88" t="s">
        <v>2</v>
      </c>
      <c r="F6" s="83" t="s">
        <v>888</v>
      </c>
      <c r="G6" s="83" t="s">
        <v>889</v>
      </c>
      <c r="H6" s="85" t="s">
        <v>888</v>
      </c>
      <c r="I6" s="85" t="s">
        <v>889</v>
      </c>
      <c r="J6" s="85" t="s">
        <v>888</v>
      </c>
      <c r="K6" s="85" t="s">
        <v>889</v>
      </c>
    </row>
    <row r="7" spans="1:11" x14ac:dyDescent="0.25">
      <c r="A7" s="71" t="s">
        <v>954</v>
      </c>
      <c r="B7" s="69" t="s">
        <v>927</v>
      </c>
      <c r="C7" s="69" t="s">
        <v>3</v>
      </c>
      <c r="D7" s="72" t="s">
        <v>4</v>
      </c>
      <c r="E7" s="73">
        <v>365892</v>
      </c>
      <c r="F7" s="89"/>
      <c r="G7" s="53">
        <f>+E7*F7</f>
        <v>0</v>
      </c>
      <c r="H7" s="90"/>
      <c r="I7" s="56"/>
      <c r="J7" s="56"/>
      <c r="K7" s="56"/>
    </row>
    <row r="8" spans="1:11" x14ac:dyDescent="0.25">
      <c r="A8" s="71" t="s">
        <v>955</v>
      </c>
      <c r="B8" s="69" t="s">
        <v>927</v>
      </c>
      <c r="C8" s="69" t="s">
        <v>5</v>
      </c>
      <c r="D8" s="72" t="s">
        <v>4</v>
      </c>
      <c r="E8" s="73">
        <v>428702</v>
      </c>
      <c r="F8" s="89"/>
      <c r="G8" s="53">
        <f t="shared" ref="G8:G58" si="0">+E8*F8</f>
        <v>0</v>
      </c>
      <c r="H8" s="90"/>
      <c r="I8" s="56"/>
      <c r="J8" s="56"/>
      <c r="K8" s="56"/>
    </row>
    <row r="9" spans="1:11" x14ac:dyDescent="0.25">
      <c r="A9" s="71" t="s">
        <v>956</v>
      </c>
      <c r="B9" s="69" t="s">
        <v>927</v>
      </c>
      <c r="C9" s="69" t="s">
        <v>957</v>
      </c>
      <c r="D9" s="72" t="s">
        <v>4</v>
      </c>
      <c r="E9" s="73">
        <v>190390</v>
      </c>
      <c r="F9" s="89"/>
      <c r="G9" s="53">
        <f t="shared" si="0"/>
        <v>0</v>
      </c>
      <c r="H9" s="90"/>
      <c r="I9" s="56"/>
      <c r="J9" s="56"/>
      <c r="K9" s="56"/>
    </row>
    <row r="10" spans="1:11" x14ac:dyDescent="0.25">
      <c r="A10" s="71" t="s">
        <v>958</v>
      </c>
      <c r="B10" s="69" t="s">
        <v>927</v>
      </c>
      <c r="C10" s="69" t="s">
        <v>7</v>
      </c>
      <c r="D10" s="72" t="s">
        <v>4</v>
      </c>
      <c r="E10" s="73">
        <v>344638</v>
      </c>
      <c r="F10" s="89"/>
      <c r="G10" s="53">
        <f t="shared" si="0"/>
        <v>0</v>
      </c>
      <c r="H10" s="90"/>
      <c r="I10" s="56"/>
      <c r="J10" s="56"/>
      <c r="K10" s="56"/>
    </row>
    <row r="11" spans="1:11" x14ac:dyDescent="0.25">
      <c r="A11" s="71" t="s">
        <v>959</v>
      </c>
      <c r="B11" s="69" t="s">
        <v>927</v>
      </c>
      <c r="C11" s="69" t="s">
        <v>960</v>
      </c>
      <c r="D11" s="72" t="s">
        <v>4</v>
      </c>
      <c r="E11" s="73">
        <v>184449</v>
      </c>
      <c r="F11" s="89"/>
      <c r="G11" s="53">
        <f t="shared" si="0"/>
        <v>0</v>
      </c>
      <c r="H11" s="90"/>
      <c r="I11" s="56"/>
      <c r="J11" s="56"/>
      <c r="K11" s="56"/>
    </row>
    <row r="12" spans="1:11" x14ac:dyDescent="0.25">
      <c r="A12" s="71" t="s">
        <v>961</v>
      </c>
      <c r="B12" s="69" t="s">
        <v>927</v>
      </c>
      <c r="C12" s="69" t="s">
        <v>962</v>
      </c>
      <c r="D12" s="72" t="s">
        <v>4</v>
      </c>
      <c r="E12" s="73">
        <v>418328</v>
      </c>
      <c r="F12" s="89"/>
      <c r="G12" s="53">
        <f t="shared" si="0"/>
        <v>0</v>
      </c>
      <c r="H12" s="90"/>
      <c r="I12" s="56"/>
      <c r="J12" s="56"/>
      <c r="K12" s="56"/>
    </row>
    <row r="13" spans="1:11" ht="30" x14ac:dyDescent="0.25">
      <c r="A13" s="71" t="s">
        <v>1094</v>
      </c>
      <c r="B13" s="69" t="s">
        <v>927</v>
      </c>
      <c r="C13" s="69" t="s">
        <v>1095</v>
      </c>
      <c r="D13" s="72" t="s">
        <v>4</v>
      </c>
      <c r="E13" s="73">
        <v>238669</v>
      </c>
      <c r="F13" s="89"/>
      <c r="G13" s="53">
        <f t="shared" si="0"/>
        <v>0</v>
      </c>
      <c r="H13" s="90"/>
      <c r="I13" s="56"/>
      <c r="J13" s="56"/>
      <c r="K13" s="56"/>
    </row>
    <row r="14" spans="1:11" x14ac:dyDescent="0.25">
      <c r="A14" s="71" t="s">
        <v>963</v>
      </c>
      <c r="B14" s="69" t="s">
        <v>927</v>
      </c>
      <c r="C14" s="69" t="s">
        <v>9</v>
      </c>
      <c r="D14" s="72" t="s">
        <v>4</v>
      </c>
      <c r="E14" s="73">
        <v>478418</v>
      </c>
      <c r="F14" s="89"/>
      <c r="G14" s="53">
        <f t="shared" si="0"/>
        <v>0</v>
      </c>
      <c r="H14" s="90"/>
      <c r="I14" s="56"/>
      <c r="J14" s="56"/>
      <c r="K14" s="56"/>
    </row>
    <row r="15" spans="1:11" ht="30" x14ac:dyDescent="0.25">
      <c r="A15" s="71" t="s">
        <v>964</v>
      </c>
      <c r="B15" s="69" t="s">
        <v>927</v>
      </c>
      <c r="C15" s="69" t="s">
        <v>965</v>
      </c>
      <c r="D15" s="72" t="s">
        <v>4</v>
      </c>
      <c r="E15" s="73">
        <v>290419</v>
      </c>
      <c r="F15" s="89"/>
      <c r="G15" s="53">
        <f t="shared" si="0"/>
        <v>0</v>
      </c>
      <c r="H15" s="90"/>
      <c r="I15" s="56"/>
      <c r="J15" s="56"/>
      <c r="K15" s="56"/>
    </row>
    <row r="16" spans="1:11" x14ac:dyDescent="0.25">
      <c r="A16" s="71" t="s">
        <v>966</v>
      </c>
      <c r="B16" s="69" t="s">
        <v>927</v>
      </c>
      <c r="C16" s="69" t="s">
        <v>967</v>
      </c>
      <c r="D16" s="72" t="s">
        <v>4</v>
      </c>
      <c r="E16" s="73">
        <v>289944</v>
      </c>
      <c r="F16" s="89"/>
      <c r="G16" s="53">
        <f t="shared" si="0"/>
        <v>0</v>
      </c>
      <c r="H16" s="90"/>
      <c r="I16" s="56"/>
      <c r="J16" s="56"/>
      <c r="K16" s="56"/>
    </row>
    <row r="17" spans="1:11" x14ac:dyDescent="0.25">
      <c r="A17" s="71" t="s">
        <v>968</v>
      </c>
      <c r="B17" s="69" t="s">
        <v>926</v>
      </c>
      <c r="C17" s="69" t="s">
        <v>969</v>
      </c>
      <c r="D17" s="72" t="s">
        <v>4</v>
      </c>
      <c r="E17" s="73">
        <v>3392685</v>
      </c>
      <c r="F17" s="89"/>
      <c r="G17" s="53">
        <f t="shared" si="0"/>
        <v>0</v>
      </c>
      <c r="H17" s="90">
        <f t="shared" ref="H17:H28" si="1">+F17</f>
        <v>0</v>
      </c>
      <c r="I17" s="56">
        <f>+H17*E17</f>
        <v>0</v>
      </c>
      <c r="J17" s="56"/>
      <c r="K17" s="56"/>
    </row>
    <row r="18" spans="1:11" x14ac:dyDescent="0.25">
      <c r="A18" s="71" t="s">
        <v>970</v>
      </c>
      <c r="B18" s="69" t="s">
        <v>927</v>
      </c>
      <c r="C18" s="69" t="s">
        <v>971</v>
      </c>
      <c r="D18" s="72" t="s">
        <v>4</v>
      </c>
      <c r="E18" s="73">
        <v>585582</v>
      </c>
      <c r="F18" s="89"/>
      <c r="G18" s="53">
        <f t="shared" si="0"/>
        <v>0</v>
      </c>
      <c r="H18" s="90"/>
      <c r="I18" s="56"/>
      <c r="J18" s="56"/>
      <c r="K18" s="56"/>
    </row>
    <row r="19" spans="1:11" x14ac:dyDescent="0.25">
      <c r="A19" s="71" t="s">
        <v>973</v>
      </c>
      <c r="B19" s="69" t="s">
        <v>927</v>
      </c>
      <c r="C19" s="69" t="s">
        <v>972</v>
      </c>
      <c r="D19" s="72" t="s">
        <v>4</v>
      </c>
      <c r="E19" s="73">
        <v>642362</v>
      </c>
      <c r="F19" s="89"/>
      <c r="G19" s="53">
        <f t="shared" si="0"/>
        <v>0</v>
      </c>
      <c r="H19" s="90"/>
      <c r="I19" s="56"/>
      <c r="J19" s="56"/>
      <c r="K19" s="56"/>
    </row>
    <row r="20" spans="1:11" x14ac:dyDescent="0.25">
      <c r="A20" s="71" t="s">
        <v>974</v>
      </c>
      <c r="B20" s="69" t="s">
        <v>927</v>
      </c>
      <c r="C20" s="69" t="s">
        <v>13</v>
      </c>
      <c r="D20" s="72" t="s">
        <v>4</v>
      </c>
      <c r="E20" s="73">
        <v>813666.64</v>
      </c>
      <c r="F20" s="89"/>
      <c r="G20" s="53">
        <f t="shared" si="0"/>
        <v>0</v>
      </c>
      <c r="H20" s="90"/>
      <c r="I20" s="56"/>
      <c r="J20" s="56"/>
      <c r="K20" s="56"/>
    </row>
    <row r="21" spans="1:11" x14ac:dyDescent="0.25">
      <c r="A21" s="71" t="s">
        <v>975</v>
      </c>
      <c r="B21" s="69" t="s">
        <v>927</v>
      </c>
      <c r="C21" s="69" t="s">
        <v>14</v>
      </c>
      <c r="D21" s="72" t="s">
        <v>4</v>
      </c>
      <c r="E21" s="73">
        <v>2660689</v>
      </c>
      <c r="F21" s="89"/>
      <c r="G21" s="53">
        <f t="shared" si="0"/>
        <v>0</v>
      </c>
      <c r="H21" s="90"/>
      <c r="I21" s="56"/>
      <c r="J21" s="56"/>
      <c r="K21" s="56"/>
    </row>
    <row r="22" spans="1:11" x14ac:dyDescent="0.25">
      <c r="A22" s="71" t="s">
        <v>976</v>
      </c>
      <c r="B22" s="69" t="s">
        <v>927</v>
      </c>
      <c r="C22" s="69" t="s">
        <v>15</v>
      </c>
      <c r="D22" s="72" t="s">
        <v>4</v>
      </c>
      <c r="E22" s="73">
        <v>421707</v>
      </c>
      <c r="F22" s="89"/>
      <c r="G22" s="53">
        <f t="shared" si="0"/>
        <v>0</v>
      </c>
      <c r="H22" s="90"/>
      <c r="I22" s="56"/>
      <c r="J22" s="56"/>
      <c r="K22" s="56"/>
    </row>
    <row r="23" spans="1:11" x14ac:dyDescent="0.25">
      <c r="A23" s="71" t="s">
        <v>977</v>
      </c>
      <c r="B23" s="69" t="s">
        <v>927</v>
      </c>
      <c r="C23" s="69" t="s">
        <v>16</v>
      </c>
      <c r="D23" s="72" t="s">
        <v>4</v>
      </c>
      <c r="E23" s="73">
        <v>387177</v>
      </c>
      <c r="F23" s="89"/>
      <c r="G23" s="53">
        <f t="shared" si="0"/>
        <v>0</v>
      </c>
      <c r="H23" s="90"/>
      <c r="I23" s="56"/>
      <c r="J23" s="56"/>
      <c r="K23" s="56"/>
    </row>
    <row r="24" spans="1:11" x14ac:dyDescent="0.25">
      <c r="A24" s="71" t="s">
        <v>978</v>
      </c>
      <c r="B24" s="69" t="s">
        <v>927</v>
      </c>
      <c r="C24" s="69" t="s">
        <v>17</v>
      </c>
      <c r="D24" s="72" t="s">
        <v>4</v>
      </c>
      <c r="E24" s="73">
        <v>375602</v>
      </c>
      <c r="F24" s="89"/>
      <c r="G24" s="53">
        <f t="shared" si="0"/>
        <v>0</v>
      </c>
      <c r="H24" s="90"/>
      <c r="I24" s="56"/>
      <c r="J24" s="56"/>
      <c r="K24" s="56"/>
    </row>
    <row r="25" spans="1:11" x14ac:dyDescent="0.25">
      <c r="A25" s="71" t="s">
        <v>979</v>
      </c>
      <c r="B25" s="69" t="s">
        <v>927</v>
      </c>
      <c r="C25" s="69" t="s">
        <v>980</v>
      </c>
      <c r="D25" s="72" t="s">
        <v>4</v>
      </c>
      <c r="E25" s="73">
        <v>403804</v>
      </c>
      <c r="F25" s="89"/>
      <c r="G25" s="53">
        <f t="shared" si="0"/>
        <v>0</v>
      </c>
      <c r="H25" s="90"/>
      <c r="I25" s="56"/>
      <c r="J25" s="56"/>
      <c r="K25" s="56"/>
    </row>
    <row r="26" spans="1:11" x14ac:dyDescent="0.25">
      <c r="A26" s="71" t="s">
        <v>981</v>
      </c>
      <c r="B26" s="69" t="s">
        <v>927</v>
      </c>
      <c r="C26" s="69" t="s">
        <v>982</v>
      </c>
      <c r="D26" s="72" t="s">
        <v>4</v>
      </c>
      <c r="E26" s="73">
        <v>354384</v>
      </c>
      <c r="F26" s="89"/>
      <c r="G26" s="53">
        <f t="shared" si="0"/>
        <v>0</v>
      </c>
      <c r="H26" s="90"/>
      <c r="I26" s="56"/>
      <c r="J26" s="56"/>
      <c r="K26" s="56"/>
    </row>
    <row r="27" spans="1:11" x14ac:dyDescent="0.25">
      <c r="A27" s="71" t="s">
        <v>983</v>
      </c>
      <c r="B27" s="69" t="s">
        <v>927</v>
      </c>
      <c r="C27" s="69" t="s">
        <v>984</v>
      </c>
      <c r="D27" s="72" t="s">
        <v>4</v>
      </c>
      <c r="E27" s="73">
        <v>348151</v>
      </c>
      <c r="F27" s="89"/>
      <c r="G27" s="53">
        <f t="shared" si="0"/>
        <v>0</v>
      </c>
      <c r="H27" s="90"/>
      <c r="I27" s="56"/>
      <c r="J27" s="56"/>
      <c r="K27" s="56"/>
    </row>
    <row r="28" spans="1:11" x14ac:dyDescent="0.25">
      <c r="A28" s="71" t="s">
        <v>985</v>
      </c>
      <c r="B28" s="69" t="s">
        <v>926</v>
      </c>
      <c r="C28" s="69" t="s">
        <v>986</v>
      </c>
      <c r="D28" s="72" t="s">
        <v>4</v>
      </c>
      <c r="E28" s="73">
        <v>1073772</v>
      </c>
      <c r="F28" s="89"/>
      <c r="G28" s="53">
        <f t="shared" si="0"/>
        <v>0</v>
      </c>
      <c r="H28" s="90">
        <f t="shared" si="1"/>
        <v>0</v>
      </c>
      <c r="I28" s="56">
        <f t="shared" ref="I28:I58" si="2">+H28*E28</f>
        <v>0</v>
      </c>
      <c r="J28" s="56"/>
      <c r="K28" s="56"/>
    </row>
    <row r="29" spans="1:11" x14ac:dyDescent="0.25">
      <c r="A29" s="71" t="s">
        <v>987</v>
      </c>
      <c r="B29" s="69" t="s">
        <v>927</v>
      </c>
      <c r="C29" s="69" t="s">
        <v>988</v>
      </c>
      <c r="D29" s="72" t="s">
        <v>4</v>
      </c>
      <c r="E29" s="73">
        <v>288000</v>
      </c>
      <c r="F29" s="89"/>
      <c r="G29" s="53">
        <f t="shared" si="0"/>
        <v>0</v>
      </c>
      <c r="H29" s="90"/>
      <c r="I29" s="56"/>
      <c r="J29" s="56"/>
      <c r="K29" s="56"/>
    </row>
    <row r="30" spans="1:11" x14ac:dyDescent="0.25">
      <c r="A30" s="71" t="s">
        <v>999</v>
      </c>
      <c r="B30" s="69" t="s">
        <v>926</v>
      </c>
      <c r="C30" s="69" t="s">
        <v>998</v>
      </c>
      <c r="D30" s="72" t="s">
        <v>4</v>
      </c>
      <c r="E30" s="73">
        <v>2774518</v>
      </c>
      <c r="F30" s="89"/>
      <c r="G30" s="53">
        <f t="shared" si="0"/>
        <v>0</v>
      </c>
      <c r="H30" s="90">
        <f t="shared" ref="H30:H35" si="3">+F30</f>
        <v>0</v>
      </c>
      <c r="I30" s="56">
        <f t="shared" si="2"/>
        <v>0</v>
      </c>
      <c r="J30" s="56"/>
      <c r="K30" s="56"/>
    </row>
    <row r="31" spans="1:11" ht="45" x14ac:dyDescent="0.25">
      <c r="A31" s="71" t="s">
        <v>1001</v>
      </c>
      <c r="B31" s="69" t="s">
        <v>926</v>
      </c>
      <c r="C31" s="69" t="s">
        <v>1000</v>
      </c>
      <c r="D31" s="72" t="s">
        <v>4</v>
      </c>
      <c r="E31" s="73">
        <v>3627233</v>
      </c>
      <c r="F31" s="89"/>
      <c r="G31" s="53">
        <f t="shared" si="0"/>
        <v>0</v>
      </c>
      <c r="H31" s="90">
        <f t="shared" si="3"/>
        <v>0</v>
      </c>
      <c r="I31" s="56">
        <f t="shared" si="2"/>
        <v>0</v>
      </c>
      <c r="J31" s="56"/>
      <c r="K31" s="56"/>
    </row>
    <row r="32" spans="1:11" ht="30" x14ac:dyDescent="0.25">
      <c r="A32" s="71" t="s">
        <v>1003</v>
      </c>
      <c r="B32" s="69" t="s">
        <v>926</v>
      </c>
      <c r="C32" s="69" t="s">
        <v>1002</v>
      </c>
      <c r="D32" s="72" t="s">
        <v>4</v>
      </c>
      <c r="E32" s="73">
        <v>2325717</v>
      </c>
      <c r="F32" s="89"/>
      <c r="G32" s="53">
        <f t="shared" si="0"/>
        <v>0</v>
      </c>
      <c r="H32" s="90">
        <f t="shared" si="3"/>
        <v>0</v>
      </c>
      <c r="I32" s="56">
        <f t="shared" si="2"/>
        <v>0</v>
      </c>
      <c r="J32" s="56"/>
      <c r="K32" s="56"/>
    </row>
    <row r="33" spans="1:11" ht="30" x14ac:dyDescent="0.25">
      <c r="A33" s="71" t="s">
        <v>1043</v>
      </c>
      <c r="B33" s="69" t="s">
        <v>926</v>
      </c>
      <c r="C33" s="69" t="s">
        <v>1044</v>
      </c>
      <c r="D33" s="72" t="s">
        <v>4</v>
      </c>
      <c r="E33" s="73">
        <v>41191157</v>
      </c>
      <c r="F33" s="89"/>
      <c r="G33" s="53">
        <f t="shared" si="0"/>
        <v>0</v>
      </c>
      <c r="H33" s="90">
        <f t="shared" si="3"/>
        <v>0</v>
      </c>
      <c r="I33" s="56">
        <f t="shared" si="2"/>
        <v>0</v>
      </c>
      <c r="J33" s="56"/>
      <c r="K33" s="56"/>
    </row>
    <row r="34" spans="1:11" x14ac:dyDescent="0.25">
      <c r="A34" s="71" t="s">
        <v>1005</v>
      </c>
      <c r="B34" s="69" t="s">
        <v>926</v>
      </c>
      <c r="C34" s="69" t="s">
        <v>1004</v>
      </c>
      <c r="D34" s="72" t="s">
        <v>4</v>
      </c>
      <c r="E34" s="73">
        <v>12657556</v>
      </c>
      <c r="F34" s="89"/>
      <c r="G34" s="53">
        <f t="shared" si="0"/>
        <v>0</v>
      </c>
      <c r="H34" s="90">
        <f t="shared" si="3"/>
        <v>0</v>
      </c>
      <c r="I34" s="56">
        <f t="shared" si="2"/>
        <v>0</v>
      </c>
      <c r="J34" s="56"/>
      <c r="K34" s="56"/>
    </row>
    <row r="35" spans="1:11" ht="17.25" customHeight="1" x14ac:dyDescent="0.25">
      <c r="A35" s="71" t="s">
        <v>1045</v>
      </c>
      <c r="B35" s="69" t="s">
        <v>926</v>
      </c>
      <c r="C35" s="69" t="s">
        <v>1046</v>
      </c>
      <c r="D35" s="72" t="s">
        <v>4</v>
      </c>
      <c r="E35" s="73">
        <v>56932230</v>
      </c>
      <c r="F35" s="89"/>
      <c r="G35" s="53">
        <f t="shared" si="0"/>
        <v>0</v>
      </c>
      <c r="H35" s="90">
        <f t="shared" si="3"/>
        <v>0</v>
      </c>
      <c r="I35" s="56">
        <f t="shared" si="2"/>
        <v>0</v>
      </c>
      <c r="J35" s="56"/>
      <c r="K35" s="56"/>
    </row>
    <row r="36" spans="1:11" x14ac:dyDescent="0.25">
      <c r="A36" s="71" t="s">
        <v>989</v>
      </c>
      <c r="B36" s="69" t="s">
        <v>927</v>
      </c>
      <c r="C36" s="69" t="s">
        <v>990</v>
      </c>
      <c r="D36" s="72" t="s">
        <v>4</v>
      </c>
      <c r="E36" s="73">
        <v>51571</v>
      </c>
      <c r="F36" s="89"/>
      <c r="G36" s="53">
        <f t="shared" si="0"/>
        <v>0</v>
      </c>
      <c r="H36" s="90"/>
      <c r="I36" s="56"/>
      <c r="J36" s="56"/>
      <c r="K36" s="56"/>
    </row>
    <row r="37" spans="1:11" x14ac:dyDescent="0.25">
      <c r="A37" s="71" t="s">
        <v>993</v>
      </c>
      <c r="B37" s="69" t="s">
        <v>927</v>
      </c>
      <c r="C37" s="69" t="s">
        <v>407</v>
      </c>
      <c r="D37" s="72" t="s">
        <v>4</v>
      </c>
      <c r="E37" s="73">
        <v>340103</v>
      </c>
      <c r="F37" s="89"/>
      <c r="G37" s="53">
        <f t="shared" si="0"/>
        <v>0</v>
      </c>
      <c r="H37" s="90"/>
      <c r="I37" s="56"/>
      <c r="J37" s="56"/>
      <c r="K37" s="56"/>
    </row>
    <row r="38" spans="1:11" x14ac:dyDescent="0.25">
      <c r="A38" s="71" t="s">
        <v>992</v>
      </c>
      <c r="B38" s="69" t="s">
        <v>927</v>
      </c>
      <c r="C38" s="69" t="s">
        <v>991</v>
      </c>
      <c r="D38" s="72" t="s">
        <v>4</v>
      </c>
      <c r="E38" s="73">
        <v>95753</v>
      </c>
      <c r="F38" s="89"/>
      <c r="G38" s="53">
        <f t="shared" si="0"/>
        <v>0</v>
      </c>
      <c r="H38" s="90"/>
      <c r="I38" s="56"/>
      <c r="J38" s="56"/>
      <c r="K38" s="56"/>
    </row>
    <row r="39" spans="1:11" x14ac:dyDescent="0.25">
      <c r="A39" s="71" t="s">
        <v>995</v>
      </c>
      <c r="B39" s="69" t="s">
        <v>927</v>
      </c>
      <c r="C39" s="69" t="s">
        <v>994</v>
      </c>
      <c r="D39" s="72" t="s">
        <v>4</v>
      </c>
      <c r="E39" s="73">
        <v>137792</v>
      </c>
      <c r="F39" s="89"/>
      <c r="G39" s="53">
        <f t="shared" si="0"/>
        <v>0</v>
      </c>
      <c r="H39" s="90"/>
      <c r="I39" s="56"/>
      <c r="J39" s="56"/>
      <c r="K39" s="56"/>
    </row>
    <row r="40" spans="1:11" x14ac:dyDescent="0.25">
      <c r="A40" s="71" t="s">
        <v>997</v>
      </c>
      <c r="B40" s="69" t="s">
        <v>927</v>
      </c>
      <c r="C40" s="69" t="s">
        <v>996</v>
      </c>
      <c r="D40" s="72" t="s">
        <v>4</v>
      </c>
      <c r="E40" s="73">
        <v>207023</v>
      </c>
      <c r="F40" s="89"/>
      <c r="G40" s="53">
        <f t="shared" si="0"/>
        <v>0</v>
      </c>
      <c r="H40" s="90"/>
      <c r="I40" s="56"/>
      <c r="J40" s="56"/>
      <c r="K40" s="56"/>
    </row>
    <row r="41" spans="1:11" x14ac:dyDescent="0.25">
      <c r="A41" s="71" t="s">
        <v>1006</v>
      </c>
      <c r="B41" s="69" t="s">
        <v>927</v>
      </c>
      <c r="C41" s="69" t="s">
        <v>1007</v>
      </c>
      <c r="D41" s="72" t="s">
        <v>4</v>
      </c>
      <c r="E41" s="73">
        <v>448175</v>
      </c>
      <c r="F41" s="89"/>
      <c r="G41" s="53">
        <f t="shared" si="0"/>
        <v>0</v>
      </c>
      <c r="H41" s="90"/>
      <c r="I41" s="56"/>
      <c r="J41" s="56"/>
      <c r="K41" s="56"/>
    </row>
    <row r="42" spans="1:11" ht="45" x14ac:dyDescent="0.25">
      <c r="A42" s="71" t="s">
        <v>1009</v>
      </c>
      <c r="B42" s="69" t="s">
        <v>927</v>
      </c>
      <c r="C42" s="69" t="s">
        <v>1008</v>
      </c>
      <c r="D42" s="72" t="s">
        <v>4</v>
      </c>
      <c r="E42" s="73">
        <v>235988</v>
      </c>
      <c r="F42" s="89"/>
      <c r="G42" s="53">
        <f t="shared" si="0"/>
        <v>0</v>
      </c>
      <c r="H42" s="90"/>
      <c r="I42" s="56"/>
      <c r="J42" s="56"/>
      <c r="K42" s="56"/>
    </row>
    <row r="43" spans="1:11" x14ac:dyDescent="0.25">
      <c r="A43" s="71" t="s">
        <v>1011</v>
      </c>
      <c r="B43" s="69" t="s">
        <v>927</v>
      </c>
      <c r="C43" s="69" t="s">
        <v>1010</v>
      </c>
      <c r="D43" s="72" t="s">
        <v>4</v>
      </c>
      <c r="E43" s="73">
        <v>33615</v>
      </c>
      <c r="F43" s="89"/>
      <c r="G43" s="53">
        <f t="shared" si="0"/>
        <v>0</v>
      </c>
      <c r="H43" s="90"/>
      <c r="I43" s="56"/>
      <c r="J43" s="56"/>
      <c r="K43" s="56"/>
    </row>
    <row r="44" spans="1:11" x14ac:dyDescent="0.25">
      <c r="A44" s="71" t="s">
        <v>1013</v>
      </c>
      <c r="B44" s="69" t="s">
        <v>927</v>
      </c>
      <c r="C44" s="69" t="s">
        <v>1012</v>
      </c>
      <c r="D44" s="72" t="s">
        <v>4</v>
      </c>
      <c r="E44" s="73">
        <v>41369</v>
      </c>
      <c r="F44" s="89"/>
      <c r="G44" s="53">
        <f t="shared" si="0"/>
        <v>0</v>
      </c>
      <c r="H44" s="90"/>
      <c r="I44" s="56"/>
      <c r="J44" s="56"/>
      <c r="K44" s="56"/>
    </row>
    <row r="45" spans="1:11" x14ac:dyDescent="0.25">
      <c r="A45" s="71" t="s">
        <v>1014</v>
      </c>
      <c r="B45" s="69" t="s">
        <v>927</v>
      </c>
      <c r="C45" s="69" t="s">
        <v>1015</v>
      </c>
      <c r="D45" s="72" t="s">
        <v>4</v>
      </c>
      <c r="E45" s="73">
        <v>26031</v>
      </c>
      <c r="F45" s="89"/>
      <c r="G45" s="53">
        <f t="shared" si="0"/>
        <v>0</v>
      </c>
      <c r="H45" s="90"/>
      <c r="I45" s="56"/>
      <c r="J45" s="56"/>
      <c r="K45" s="56"/>
    </row>
    <row r="46" spans="1:11" ht="45" x14ac:dyDescent="0.25">
      <c r="A46" s="71" t="s">
        <v>1016</v>
      </c>
      <c r="B46" s="69" t="s">
        <v>926</v>
      </c>
      <c r="C46" s="69" t="s">
        <v>1017</v>
      </c>
      <c r="D46" s="72" t="s">
        <v>4</v>
      </c>
      <c r="E46" s="73">
        <v>1044853</v>
      </c>
      <c r="F46" s="89"/>
      <c r="G46" s="53">
        <f t="shared" si="0"/>
        <v>0</v>
      </c>
      <c r="H46" s="90"/>
      <c r="I46" s="56"/>
      <c r="J46" s="56"/>
      <c r="K46" s="56"/>
    </row>
    <row r="47" spans="1:11" x14ac:dyDescent="0.25">
      <c r="A47" s="71" t="s">
        <v>1019</v>
      </c>
      <c r="B47" s="69" t="s">
        <v>926</v>
      </c>
      <c r="C47" s="69" t="s">
        <v>1018</v>
      </c>
      <c r="D47" s="72" t="s">
        <v>4</v>
      </c>
      <c r="E47" s="73">
        <v>1132981</v>
      </c>
      <c r="F47" s="89"/>
      <c r="G47" s="53">
        <f t="shared" si="0"/>
        <v>0</v>
      </c>
      <c r="H47" s="90">
        <f t="shared" ref="H47:H54" si="4">+F47</f>
        <v>0</v>
      </c>
      <c r="I47" s="56">
        <f t="shared" si="2"/>
        <v>0</v>
      </c>
      <c r="J47" s="56"/>
      <c r="K47" s="56"/>
    </row>
    <row r="48" spans="1:11" x14ac:dyDescent="0.25">
      <c r="A48" s="71" t="s">
        <v>1021</v>
      </c>
      <c r="B48" s="69" t="s">
        <v>926</v>
      </c>
      <c r="C48" s="69" t="s">
        <v>1020</v>
      </c>
      <c r="D48" s="72" t="s">
        <v>4</v>
      </c>
      <c r="E48" s="73">
        <v>1345669</v>
      </c>
      <c r="F48" s="89"/>
      <c r="G48" s="53">
        <f t="shared" si="0"/>
        <v>0</v>
      </c>
      <c r="H48" s="90">
        <f t="shared" si="4"/>
        <v>0</v>
      </c>
      <c r="I48" s="56">
        <f t="shared" si="2"/>
        <v>0</v>
      </c>
      <c r="J48" s="56"/>
      <c r="K48" s="56"/>
    </row>
    <row r="49" spans="1:11" x14ac:dyDescent="0.25">
      <c r="A49" s="71" t="s">
        <v>1023</v>
      </c>
      <c r="B49" s="69" t="s">
        <v>926</v>
      </c>
      <c r="C49" s="69" t="s">
        <v>1022</v>
      </c>
      <c r="D49" s="72" t="s">
        <v>4</v>
      </c>
      <c r="E49" s="73">
        <v>944704</v>
      </c>
      <c r="F49" s="89"/>
      <c r="G49" s="53">
        <f t="shared" si="0"/>
        <v>0</v>
      </c>
      <c r="H49" s="90">
        <f t="shared" si="4"/>
        <v>0</v>
      </c>
      <c r="I49" s="56">
        <f t="shared" si="2"/>
        <v>0</v>
      </c>
      <c r="J49" s="56"/>
      <c r="K49" s="56"/>
    </row>
    <row r="50" spans="1:11" x14ac:dyDescent="0.25">
      <c r="A50" s="71" t="s">
        <v>1025</v>
      </c>
      <c r="B50" s="69" t="s">
        <v>926</v>
      </c>
      <c r="C50" s="69" t="s">
        <v>1024</v>
      </c>
      <c r="D50" s="72" t="s">
        <v>4</v>
      </c>
      <c r="E50" s="73">
        <v>918082</v>
      </c>
      <c r="F50" s="89"/>
      <c r="G50" s="53">
        <f t="shared" si="0"/>
        <v>0</v>
      </c>
      <c r="H50" s="90">
        <f t="shared" si="4"/>
        <v>0</v>
      </c>
      <c r="I50" s="56">
        <f t="shared" si="2"/>
        <v>0</v>
      </c>
      <c r="J50" s="56"/>
      <c r="K50" s="56"/>
    </row>
    <row r="51" spans="1:11" x14ac:dyDescent="0.25">
      <c r="A51" s="71" t="s">
        <v>1026</v>
      </c>
      <c r="B51" s="69" t="s">
        <v>926</v>
      </c>
      <c r="C51" s="69" t="s">
        <v>1027</v>
      </c>
      <c r="D51" s="72" t="s">
        <v>4</v>
      </c>
      <c r="E51" s="73">
        <v>526014</v>
      </c>
      <c r="F51" s="89"/>
      <c r="G51" s="53">
        <f t="shared" si="0"/>
        <v>0</v>
      </c>
      <c r="H51" s="90">
        <f t="shared" si="4"/>
        <v>0</v>
      </c>
      <c r="I51" s="56">
        <f t="shared" si="2"/>
        <v>0</v>
      </c>
      <c r="J51" s="56"/>
      <c r="K51" s="56"/>
    </row>
    <row r="52" spans="1:11" ht="30" x14ac:dyDescent="0.25">
      <c r="A52" s="71" t="s">
        <v>1033</v>
      </c>
      <c r="B52" s="69" t="s">
        <v>926</v>
      </c>
      <c r="C52" s="69" t="s">
        <v>1030</v>
      </c>
      <c r="D52" s="72" t="s">
        <v>4</v>
      </c>
      <c r="E52" s="73">
        <v>774934</v>
      </c>
      <c r="F52" s="89"/>
      <c r="G52" s="53">
        <f t="shared" si="0"/>
        <v>0</v>
      </c>
      <c r="H52" s="90">
        <f t="shared" si="4"/>
        <v>0</v>
      </c>
      <c r="I52" s="56">
        <f t="shared" si="2"/>
        <v>0</v>
      </c>
      <c r="J52" s="56"/>
      <c r="K52" s="56"/>
    </row>
    <row r="53" spans="1:11" x14ac:dyDescent="0.25">
      <c r="A53" s="71" t="s">
        <v>1032</v>
      </c>
      <c r="B53" s="69" t="s">
        <v>926</v>
      </c>
      <c r="C53" s="69" t="s">
        <v>1031</v>
      </c>
      <c r="D53" s="72" t="s">
        <v>4</v>
      </c>
      <c r="E53" s="73">
        <v>697198</v>
      </c>
      <c r="F53" s="89"/>
      <c r="G53" s="53">
        <f t="shared" si="0"/>
        <v>0</v>
      </c>
      <c r="H53" s="90">
        <f t="shared" si="4"/>
        <v>0</v>
      </c>
      <c r="I53" s="56">
        <f t="shared" si="2"/>
        <v>0</v>
      </c>
      <c r="J53" s="56"/>
      <c r="K53" s="56"/>
    </row>
    <row r="54" spans="1:11" x14ac:dyDescent="0.25">
      <c r="A54" s="71" t="s">
        <v>1028</v>
      </c>
      <c r="B54" s="69" t="s">
        <v>926</v>
      </c>
      <c r="C54" s="69" t="s">
        <v>1029</v>
      </c>
      <c r="D54" s="72" t="s">
        <v>4</v>
      </c>
      <c r="E54" s="73">
        <v>1031748</v>
      </c>
      <c r="F54" s="89"/>
      <c r="G54" s="53">
        <f t="shared" si="0"/>
        <v>0</v>
      </c>
      <c r="H54" s="90">
        <f t="shared" si="4"/>
        <v>0</v>
      </c>
      <c r="I54" s="56">
        <f t="shared" si="2"/>
        <v>0</v>
      </c>
      <c r="J54" s="56"/>
      <c r="K54" s="56"/>
    </row>
    <row r="55" spans="1:11" x14ac:dyDescent="0.25">
      <c r="A55" s="71" t="s">
        <v>1034</v>
      </c>
      <c r="B55" s="69" t="s">
        <v>926</v>
      </c>
      <c r="C55" s="69" t="s">
        <v>1035</v>
      </c>
      <c r="D55" s="72" t="s">
        <v>4</v>
      </c>
      <c r="E55" s="73">
        <v>6335334</v>
      </c>
      <c r="F55" s="89"/>
      <c r="G55" s="53">
        <f t="shared" si="0"/>
        <v>0</v>
      </c>
      <c r="H55" s="90">
        <f t="shared" ref="H55:H58" si="5">+F55</f>
        <v>0</v>
      </c>
      <c r="I55" s="56">
        <f t="shared" si="2"/>
        <v>0</v>
      </c>
      <c r="J55" s="56"/>
      <c r="K55" s="56"/>
    </row>
    <row r="56" spans="1:11" ht="30" x14ac:dyDescent="0.25">
      <c r="A56" s="71" t="s">
        <v>1037</v>
      </c>
      <c r="B56" s="69" t="s">
        <v>926</v>
      </c>
      <c r="C56" s="69" t="s">
        <v>1036</v>
      </c>
      <c r="D56" s="72" t="s">
        <v>4</v>
      </c>
      <c r="E56" s="73">
        <v>4450694</v>
      </c>
      <c r="F56" s="89"/>
      <c r="G56" s="53">
        <f t="shared" si="0"/>
        <v>0</v>
      </c>
      <c r="H56" s="90">
        <f t="shared" si="5"/>
        <v>0</v>
      </c>
      <c r="I56" s="56">
        <f t="shared" si="2"/>
        <v>0</v>
      </c>
      <c r="J56" s="56"/>
      <c r="K56" s="56"/>
    </row>
    <row r="57" spans="1:11" x14ac:dyDescent="0.25">
      <c r="A57" s="71" t="s">
        <v>1038</v>
      </c>
      <c r="B57" s="69" t="s">
        <v>926</v>
      </c>
      <c r="C57" s="69" t="s">
        <v>24</v>
      </c>
      <c r="D57" s="72" t="s">
        <v>4</v>
      </c>
      <c r="E57" s="73">
        <v>4410832</v>
      </c>
      <c r="F57" s="89"/>
      <c r="G57" s="53">
        <f t="shared" si="0"/>
        <v>0</v>
      </c>
      <c r="H57" s="90">
        <f t="shared" si="5"/>
        <v>0</v>
      </c>
      <c r="I57" s="56">
        <f t="shared" si="2"/>
        <v>0</v>
      </c>
      <c r="J57" s="56"/>
      <c r="K57" s="56"/>
    </row>
    <row r="58" spans="1:11" x14ac:dyDescent="0.25">
      <c r="A58" s="71" t="s">
        <v>1040</v>
      </c>
      <c r="B58" s="69" t="s">
        <v>926</v>
      </c>
      <c r="C58" s="69" t="s">
        <v>1039</v>
      </c>
      <c r="D58" s="72" t="s">
        <v>4</v>
      </c>
      <c r="E58" s="73">
        <v>1869481</v>
      </c>
      <c r="F58" s="89"/>
      <c r="G58" s="53">
        <f t="shared" si="0"/>
        <v>0</v>
      </c>
      <c r="H58" s="90">
        <f t="shared" si="5"/>
        <v>0</v>
      </c>
      <c r="I58" s="56">
        <f t="shared" si="2"/>
        <v>0</v>
      </c>
      <c r="J58" s="56"/>
      <c r="K58" s="56"/>
    </row>
    <row r="59" spans="1:11" x14ac:dyDescent="0.25">
      <c r="A59" s="71" t="s">
        <v>1047</v>
      </c>
      <c r="B59" s="69" t="s">
        <v>926</v>
      </c>
      <c r="C59" s="69" t="s">
        <v>1048</v>
      </c>
      <c r="D59" s="72" t="s">
        <v>4</v>
      </c>
      <c r="E59" s="73">
        <v>16605881</v>
      </c>
      <c r="F59" s="89"/>
      <c r="G59" s="53">
        <f t="shared" ref="G59:G95" si="6">+E59*F59</f>
        <v>0</v>
      </c>
      <c r="H59" s="90">
        <f>+F59</f>
        <v>0</v>
      </c>
      <c r="I59" s="56">
        <f t="shared" ref="I59:I60" si="7">+H59*E59</f>
        <v>0</v>
      </c>
      <c r="J59" s="56"/>
      <c r="K59" s="56"/>
    </row>
    <row r="60" spans="1:11" x14ac:dyDescent="0.25">
      <c r="A60" s="71" t="s">
        <v>1041</v>
      </c>
      <c r="B60" s="69" t="s">
        <v>926</v>
      </c>
      <c r="C60" s="69" t="s">
        <v>1042</v>
      </c>
      <c r="D60" s="72" t="s">
        <v>25</v>
      </c>
      <c r="E60" s="73">
        <v>5296725</v>
      </c>
      <c r="F60" s="89"/>
      <c r="G60" s="53">
        <f t="shared" si="6"/>
        <v>0</v>
      </c>
      <c r="H60" s="90">
        <f>+F60</f>
        <v>0</v>
      </c>
      <c r="I60" s="56">
        <f t="shared" si="7"/>
        <v>0</v>
      </c>
      <c r="J60" s="56"/>
      <c r="K60" s="56"/>
    </row>
    <row r="61" spans="1:11" x14ac:dyDescent="0.25">
      <c r="A61" s="71" t="s">
        <v>1092</v>
      </c>
      <c r="B61" s="71" t="s">
        <v>925</v>
      </c>
      <c r="C61" s="69" t="s">
        <v>1093</v>
      </c>
      <c r="D61" s="70" t="s">
        <v>26</v>
      </c>
      <c r="E61" s="91">
        <v>332800</v>
      </c>
      <c r="F61" s="89"/>
      <c r="G61" s="53">
        <f t="shared" si="6"/>
        <v>0</v>
      </c>
      <c r="H61" s="56"/>
      <c r="I61" s="56"/>
      <c r="J61" s="90">
        <f>+F61</f>
        <v>0</v>
      </c>
      <c r="K61" s="56">
        <f>+E61*J61</f>
        <v>0</v>
      </c>
    </row>
    <row r="62" spans="1:11" x14ac:dyDescent="0.25">
      <c r="A62" s="71" t="s">
        <v>1050</v>
      </c>
      <c r="B62" s="69" t="s">
        <v>925</v>
      </c>
      <c r="C62" s="69" t="s">
        <v>1049</v>
      </c>
      <c r="D62" s="72" t="s">
        <v>26</v>
      </c>
      <c r="E62" s="73">
        <v>227074</v>
      </c>
      <c r="F62" s="89"/>
      <c r="G62" s="53">
        <f t="shared" si="6"/>
        <v>0</v>
      </c>
      <c r="H62" s="56"/>
      <c r="I62" s="56"/>
      <c r="J62" s="90">
        <f t="shared" ref="J62:J95" si="8">+F62</f>
        <v>0</v>
      </c>
      <c r="K62" s="56">
        <f t="shared" ref="K62:K96" si="9">+E62*J62</f>
        <v>0</v>
      </c>
    </row>
    <row r="63" spans="1:11" x14ac:dyDescent="0.25">
      <c r="A63" s="71" t="s">
        <v>1052</v>
      </c>
      <c r="B63" s="69" t="s">
        <v>925</v>
      </c>
      <c r="C63" s="69" t="s">
        <v>1051</v>
      </c>
      <c r="D63" s="72" t="s">
        <v>26</v>
      </c>
      <c r="E63" s="73">
        <v>233771</v>
      </c>
      <c r="F63" s="89"/>
      <c r="G63" s="53">
        <f t="shared" si="6"/>
        <v>0</v>
      </c>
      <c r="H63" s="56"/>
      <c r="I63" s="56"/>
      <c r="J63" s="90">
        <f t="shared" si="8"/>
        <v>0</v>
      </c>
      <c r="K63" s="56">
        <f t="shared" si="9"/>
        <v>0</v>
      </c>
    </row>
    <row r="64" spans="1:11" x14ac:dyDescent="0.25">
      <c r="A64" s="71" t="s">
        <v>1054</v>
      </c>
      <c r="B64" s="69" t="s">
        <v>925</v>
      </c>
      <c r="C64" s="69" t="s">
        <v>1053</v>
      </c>
      <c r="D64" s="72" t="s">
        <v>26</v>
      </c>
      <c r="E64" s="73">
        <v>84590</v>
      </c>
      <c r="F64" s="89"/>
      <c r="G64" s="53">
        <f t="shared" si="6"/>
        <v>0</v>
      </c>
      <c r="H64" s="56"/>
      <c r="I64" s="56"/>
      <c r="J64" s="90">
        <f t="shared" si="8"/>
        <v>0</v>
      </c>
      <c r="K64" s="56">
        <f t="shared" si="9"/>
        <v>0</v>
      </c>
    </row>
    <row r="65" spans="1:11" x14ac:dyDescent="0.25">
      <c r="A65" s="71" t="s">
        <v>1056</v>
      </c>
      <c r="B65" s="69" t="s">
        <v>925</v>
      </c>
      <c r="C65" s="69" t="s">
        <v>1055</v>
      </c>
      <c r="D65" s="72" t="s">
        <v>26</v>
      </c>
      <c r="E65" s="73">
        <v>228025</v>
      </c>
      <c r="F65" s="89"/>
      <c r="G65" s="53">
        <f t="shared" si="6"/>
        <v>0</v>
      </c>
      <c r="H65" s="56"/>
      <c r="I65" s="56"/>
      <c r="J65" s="90">
        <f t="shared" si="8"/>
        <v>0</v>
      </c>
      <c r="K65" s="56">
        <f t="shared" si="9"/>
        <v>0</v>
      </c>
    </row>
    <row r="66" spans="1:11" x14ac:dyDescent="0.25">
      <c r="A66" s="71" t="s">
        <v>1058</v>
      </c>
      <c r="B66" s="69" t="s">
        <v>925</v>
      </c>
      <c r="C66" s="69" t="s">
        <v>1057</v>
      </c>
      <c r="D66" s="72" t="s">
        <v>26</v>
      </c>
      <c r="E66" s="73">
        <v>134283</v>
      </c>
      <c r="F66" s="89"/>
      <c r="G66" s="53">
        <f t="shared" si="6"/>
        <v>0</v>
      </c>
      <c r="H66" s="56"/>
      <c r="I66" s="56"/>
      <c r="J66" s="90">
        <f t="shared" si="8"/>
        <v>0</v>
      </c>
      <c r="K66" s="56">
        <f t="shared" si="9"/>
        <v>0</v>
      </c>
    </row>
    <row r="67" spans="1:11" x14ac:dyDescent="0.25">
      <c r="A67" s="71" t="s">
        <v>1059</v>
      </c>
      <c r="B67" s="69" t="s">
        <v>925</v>
      </c>
      <c r="C67" s="69" t="s">
        <v>1060</v>
      </c>
      <c r="D67" s="72" t="s">
        <v>26</v>
      </c>
      <c r="E67" s="73">
        <v>586226</v>
      </c>
      <c r="F67" s="89"/>
      <c r="G67" s="53">
        <f t="shared" si="6"/>
        <v>0</v>
      </c>
      <c r="H67" s="56"/>
      <c r="I67" s="56"/>
      <c r="J67" s="90">
        <f t="shared" si="8"/>
        <v>0</v>
      </c>
      <c r="K67" s="56">
        <f t="shared" si="9"/>
        <v>0</v>
      </c>
    </row>
    <row r="68" spans="1:11" x14ac:dyDescent="0.25">
      <c r="A68" s="71" t="s">
        <v>1061</v>
      </c>
      <c r="B68" s="69" t="s">
        <v>925</v>
      </c>
      <c r="C68" s="69" t="s">
        <v>27</v>
      </c>
      <c r="D68" s="72" t="s">
        <v>26</v>
      </c>
      <c r="E68" s="73">
        <v>954600</v>
      </c>
      <c r="F68" s="89"/>
      <c r="G68" s="53">
        <f t="shared" si="6"/>
        <v>0</v>
      </c>
      <c r="H68" s="56"/>
      <c r="I68" s="56"/>
      <c r="J68" s="90">
        <f t="shared" si="8"/>
        <v>0</v>
      </c>
      <c r="K68" s="56">
        <f t="shared" si="9"/>
        <v>0</v>
      </c>
    </row>
    <row r="69" spans="1:11" x14ac:dyDescent="0.25">
      <c r="A69" s="71" t="s">
        <v>1063</v>
      </c>
      <c r="B69" s="69" t="s">
        <v>925</v>
      </c>
      <c r="C69" s="69" t="s">
        <v>1062</v>
      </c>
      <c r="D69" s="72" t="s">
        <v>26</v>
      </c>
      <c r="E69" s="73">
        <v>99971</v>
      </c>
      <c r="F69" s="89"/>
      <c r="G69" s="53">
        <f t="shared" si="6"/>
        <v>0</v>
      </c>
      <c r="H69" s="56"/>
      <c r="I69" s="56"/>
      <c r="J69" s="90">
        <f t="shared" si="8"/>
        <v>0</v>
      </c>
      <c r="K69" s="56">
        <f t="shared" si="9"/>
        <v>0</v>
      </c>
    </row>
    <row r="70" spans="1:11" x14ac:dyDescent="0.25">
      <c r="A70" s="71" t="s">
        <v>1065</v>
      </c>
      <c r="B70" s="69" t="s">
        <v>925</v>
      </c>
      <c r="C70" s="69" t="s">
        <v>1064</v>
      </c>
      <c r="D70" s="72" t="s">
        <v>26</v>
      </c>
      <c r="E70" s="73">
        <v>470353</v>
      </c>
      <c r="F70" s="89"/>
      <c r="G70" s="53">
        <f t="shared" si="6"/>
        <v>0</v>
      </c>
      <c r="H70" s="56"/>
      <c r="I70" s="56"/>
      <c r="J70" s="90">
        <f t="shared" si="8"/>
        <v>0</v>
      </c>
      <c r="K70" s="56">
        <f t="shared" si="9"/>
        <v>0</v>
      </c>
    </row>
    <row r="71" spans="1:11" x14ac:dyDescent="0.25">
      <c r="A71" s="71" t="s">
        <v>1067</v>
      </c>
      <c r="B71" s="69" t="s">
        <v>925</v>
      </c>
      <c r="C71" s="69" t="s">
        <v>1066</v>
      </c>
      <c r="D71" s="72" t="s">
        <v>26</v>
      </c>
      <c r="E71" s="73">
        <v>26774</v>
      </c>
      <c r="F71" s="89"/>
      <c r="G71" s="53">
        <f t="shared" si="6"/>
        <v>0</v>
      </c>
      <c r="H71" s="56"/>
      <c r="I71" s="56"/>
      <c r="J71" s="90">
        <f t="shared" si="8"/>
        <v>0</v>
      </c>
      <c r="K71" s="56">
        <f t="shared" si="9"/>
        <v>0</v>
      </c>
    </row>
    <row r="72" spans="1:11" x14ac:dyDescent="0.25">
      <c r="A72" s="71" t="s">
        <v>1069</v>
      </c>
      <c r="B72" s="69" t="s">
        <v>925</v>
      </c>
      <c r="C72" s="69" t="s">
        <v>1068</v>
      </c>
      <c r="D72" s="72" t="s">
        <v>26</v>
      </c>
      <c r="E72" s="73">
        <v>47203</v>
      </c>
      <c r="F72" s="89"/>
      <c r="G72" s="53">
        <f t="shared" si="6"/>
        <v>0</v>
      </c>
      <c r="H72" s="56"/>
      <c r="I72" s="56"/>
      <c r="J72" s="90">
        <f t="shared" si="8"/>
        <v>0</v>
      </c>
      <c r="K72" s="56">
        <f t="shared" si="9"/>
        <v>0</v>
      </c>
    </row>
    <row r="73" spans="1:11" x14ac:dyDescent="0.25">
      <c r="A73" s="71" t="s">
        <v>1071</v>
      </c>
      <c r="B73" s="69" t="s">
        <v>925</v>
      </c>
      <c r="C73" s="69" t="s">
        <v>1070</v>
      </c>
      <c r="D73" s="72" t="s">
        <v>26</v>
      </c>
      <c r="E73" s="73">
        <v>59950</v>
      </c>
      <c r="F73" s="89"/>
      <c r="G73" s="53">
        <f t="shared" si="6"/>
        <v>0</v>
      </c>
      <c r="H73" s="56"/>
      <c r="I73" s="56"/>
      <c r="J73" s="90">
        <f t="shared" si="8"/>
        <v>0</v>
      </c>
      <c r="K73" s="56">
        <f t="shared" si="9"/>
        <v>0</v>
      </c>
    </row>
    <row r="74" spans="1:11" x14ac:dyDescent="0.25">
      <c r="A74" s="71" t="s">
        <v>1073</v>
      </c>
      <c r="B74" s="69" t="s">
        <v>925</v>
      </c>
      <c r="C74" s="69" t="s">
        <v>1072</v>
      </c>
      <c r="D74" s="72" t="s">
        <v>26</v>
      </c>
      <c r="E74" s="73">
        <v>32118</v>
      </c>
      <c r="F74" s="89"/>
      <c r="G74" s="53">
        <f t="shared" si="6"/>
        <v>0</v>
      </c>
      <c r="H74" s="56"/>
      <c r="I74" s="56"/>
      <c r="J74" s="90">
        <f t="shared" si="8"/>
        <v>0</v>
      </c>
      <c r="K74" s="56">
        <f t="shared" si="9"/>
        <v>0</v>
      </c>
    </row>
    <row r="75" spans="1:11" x14ac:dyDescent="0.25">
      <c r="A75" s="71" t="s">
        <v>1075</v>
      </c>
      <c r="B75" s="69" t="s">
        <v>925</v>
      </c>
      <c r="C75" s="69" t="s">
        <v>1074</v>
      </c>
      <c r="D75" s="72" t="s">
        <v>26</v>
      </c>
      <c r="E75" s="73">
        <v>115173</v>
      </c>
      <c r="F75" s="89"/>
      <c r="G75" s="53">
        <f t="shared" si="6"/>
        <v>0</v>
      </c>
      <c r="H75" s="56"/>
      <c r="I75" s="56"/>
      <c r="J75" s="90">
        <f t="shared" si="8"/>
        <v>0</v>
      </c>
      <c r="K75" s="56">
        <f t="shared" si="9"/>
        <v>0</v>
      </c>
    </row>
    <row r="76" spans="1:11" x14ac:dyDescent="0.25">
      <c r="A76" s="71" t="s">
        <v>1077</v>
      </c>
      <c r="B76" s="69" t="s">
        <v>925</v>
      </c>
      <c r="C76" s="69" t="s">
        <v>1076</v>
      </c>
      <c r="D76" s="72" t="s">
        <v>26</v>
      </c>
      <c r="E76" s="73">
        <v>393751</v>
      </c>
      <c r="F76" s="89"/>
      <c r="G76" s="53">
        <f t="shared" si="6"/>
        <v>0</v>
      </c>
      <c r="H76" s="56"/>
      <c r="I76" s="56"/>
      <c r="J76" s="90">
        <f t="shared" si="8"/>
        <v>0</v>
      </c>
      <c r="K76" s="56">
        <f t="shared" si="9"/>
        <v>0</v>
      </c>
    </row>
    <row r="77" spans="1:11" x14ac:dyDescent="0.25">
      <c r="A77" s="71" t="s">
        <v>1078</v>
      </c>
      <c r="B77" s="69" t="s">
        <v>925</v>
      </c>
      <c r="C77" s="69" t="s">
        <v>922</v>
      </c>
      <c r="D77" s="72" t="s">
        <v>26</v>
      </c>
      <c r="E77" s="73">
        <v>89395</v>
      </c>
      <c r="F77" s="89"/>
      <c r="G77" s="53">
        <f t="shared" si="6"/>
        <v>0</v>
      </c>
      <c r="H77" s="56"/>
      <c r="I77" s="56"/>
      <c r="J77" s="90">
        <f t="shared" si="8"/>
        <v>0</v>
      </c>
      <c r="K77" s="56">
        <f t="shared" si="9"/>
        <v>0</v>
      </c>
    </row>
    <row r="78" spans="1:11" x14ac:dyDescent="0.25">
      <c r="A78" s="71" t="s">
        <v>1080</v>
      </c>
      <c r="B78" s="69" t="s">
        <v>925</v>
      </c>
      <c r="C78" s="69" t="s">
        <v>1079</v>
      </c>
      <c r="D78" s="72" t="s">
        <v>28</v>
      </c>
      <c r="E78" s="73">
        <v>478364</v>
      </c>
      <c r="F78" s="89"/>
      <c r="G78" s="53">
        <f t="shared" si="6"/>
        <v>0</v>
      </c>
      <c r="H78" s="56"/>
      <c r="I78" s="56"/>
      <c r="J78" s="90">
        <f t="shared" si="8"/>
        <v>0</v>
      </c>
      <c r="K78" s="56">
        <f t="shared" si="9"/>
        <v>0</v>
      </c>
    </row>
    <row r="79" spans="1:11" x14ac:dyDescent="0.25">
      <c r="A79" s="71" t="s">
        <v>1081</v>
      </c>
      <c r="B79" s="69" t="s">
        <v>925</v>
      </c>
      <c r="C79" s="69" t="s">
        <v>29</v>
      </c>
      <c r="D79" s="72" t="s">
        <v>28</v>
      </c>
      <c r="E79" s="73">
        <v>731632</v>
      </c>
      <c r="F79" s="89"/>
      <c r="G79" s="53">
        <f t="shared" si="6"/>
        <v>0</v>
      </c>
      <c r="H79" s="56"/>
      <c r="I79" s="56"/>
      <c r="J79" s="90">
        <f t="shared" si="8"/>
        <v>0</v>
      </c>
      <c r="K79" s="56">
        <f t="shared" si="9"/>
        <v>0</v>
      </c>
    </row>
    <row r="80" spans="1:11" x14ac:dyDescent="0.25">
      <c r="A80" s="71" t="s">
        <v>1082</v>
      </c>
      <c r="B80" s="69" t="s">
        <v>925</v>
      </c>
      <c r="C80" s="69" t="s">
        <v>31</v>
      </c>
      <c r="D80" s="72" t="s">
        <v>28</v>
      </c>
      <c r="E80" s="73">
        <v>1397383</v>
      </c>
      <c r="F80" s="89"/>
      <c r="G80" s="53">
        <f t="shared" si="6"/>
        <v>0</v>
      </c>
      <c r="H80" s="56"/>
      <c r="I80" s="56"/>
      <c r="J80" s="90">
        <f t="shared" si="8"/>
        <v>0</v>
      </c>
      <c r="K80" s="56">
        <f t="shared" si="9"/>
        <v>0</v>
      </c>
    </row>
    <row r="81" spans="1:11" x14ac:dyDescent="0.25">
      <c r="A81" s="71" t="s">
        <v>1083</v>
      </c>
      <c r="B81" s="69" t="s">
        <v>925</v>
      </c>
      <c r="C81" s="69" t="s">
        <v>32</v>
      </c>
      <c r="D81" s="72" t="s">
        <v>28</v>
      </c>
      <c r="E81" s="73">
        <v>742019</v>
      </c>
      <c r="F81" s="89"/>
      <c r="G81" s="53">
        <f t="shared" si="6"/>
        <v>0</v>
      </c>
      <c r="H81" s="56"/>
      <c r="I81" s="56"/>
      <c r="J81" s="90">
        <f t="shared" si="8"/>
        <v>0</v>
      </c>
      <c r="K81" s="56">
        <f t="shared" si="9"/>
        <v>0</v>
      </c>
    </row>
    <row r="82" spans="1:11" x14ac:dyDescent="0.25">
      <c r="A82" s="71" t="s">
        <v>1085</v>
      </c>
      <c r="B82" s="69" t="s">
        <v>925</v>
      </c>
      <c r="C82" s="69" t="s">
        <v>1084</v>
      </c>
      <c r="D82" s="72" t="s">
        <v>28</v>
      </c>
      <c r="E82" s="73">
        <v>1485112</v>
      </c>
      <c r="F82" s="89"/>
      <c r="G82" s="53">
        <f t="shared" si="6"/>
        <v>0</v>
      </c>
      <c r="H82" s="56"/>
      <c r="I82" s="56"/>
      <c r="J82" s="90">
        <f t="shared" si="8"/>
        <v>0</v>
      </c>
      <c r="K82" s="56">
        <f t="shared" si="9"/>
        <v>0</v>
      </c>
    </row>
    <row r="83" spans="1:11" x14ac:dyDescent="0.25">
      <c r="A83" s="71" t="s">
        <v>1086</v>
      </c>
      <c r="B83" s="69" t="s">
        <v>925</v>
      </c>
      <c r="C83" s="69" t="s">
        <v>33</v>
      </c>
      <c r="D83" s="72" t="s">
        <v>28</v>
      </c>
      <c r="E83" s="73">
        <v>7900393</v>
      </c>
      <c r="F83" s="89"/>
      <c r="G83" s="53">
        <f t="shared" si="6"/>
        <v>0</v>
      </c>
      <c r="H83" s="56"/>
      <c r="I83" s="56"/>
      <c r="J83" s="90">
        <f t="shared" si="8"/>
        <v>0</v>
      </c>
      <c r="K83" s="56">
        <f t="shared" si="9"/>
        <v>0</v>
      </c>
    </row>
    <row r="84" spans="1:11" x14ac:dyDescent="0.25">
      <c r="A84" s="71" t="s">
        <v>1088</v>
      </c>
      <c r="B84" s="69" t="s">
        <v>925</v>
      </c>
      <c r="C84" s="69" t="s">
        <v>1087</v>
      </c>
      <c r="D84" s="72" t="s">
        <v>28</v>
      </c>
      <c r="E84" s="73">
        <v>1680118</v>
      </c>
      <c r="F84" s="89"/>
      <c r="G84" s="53">
        <f>+E84*F84</f>
        <v>0</v>
      </c>
      <c r="H84" s="56"/>
      <c r="I84" s="56"/>
      <c r="J84" s="90">
        <f t="shared" si="8"/>
        <v>0</v>
      </c>
      <c r="K84" s="56">
        <f t="shared" si="9"/>
        <v>0</v>
      </c>
    </row>
    <row r="85" spans="1:11" x14ac:dyDescent="0.25">
      <c r="A85" s="71" t="s">
        <v>1090</v>
      </c>
      <c r="B85" s="69" t="s">
        <v>925</v>
      </c>
      <c r="C85" s="69" t="s">
        <v>1089</v>
      </c>
      <c r="D85" s="72" t="s">
        <v>26</v>
      </c>
      <c r="E85" s="73">
        <v>96238</v>
      </c>
      <c r="F85" s="89"/>
      <c r="G85" s="53">
        <f t="shared" si="6"/>
        <v>0</v>
      </c>
      <c r="H85" s="56"/>
      <c r="I85" s="56"/>
      <c r="J85" s="90">
        <f t="shared" si="8"/>
        <v>0</v>
      </c>
      <c r="K85" s="56">
        <f t="shared" si="9"/>
        <v>0</v>
      </c>
    </row>
    <row r="86" spans="1:11" x14ac:dyDescent="0.25">
      <c r="A86" s="71" t="s">
        <v>1091</v>
      </c>
      <c r="B86" s="69" t="s">
        <v>925</v>
      </c>
      <c r="C86" s="69" t="s">
        <v>34</v>
      </c>
      <c r="D86" s="72" t="s">
        <v>35</v>
      </c>
      <c r="E86" s="73">
        <v>32974</v>
      </c>
      <c r="F86" s="89"/>
      <c r="G86" s="53">
        <f t="shared" si="6"/>
        <v>0</v>
      </c>
      <c r="H86" s="56"/>
      <c r="I86" s="56"/>
      <c r="J86" s="90">
        <f t="shared" si="8"/>
        <v>0</v>
      </c>
      <c r="K86" s="56">
        <f t="shared" si="9"/>
        <v>0</v>
      </c>
    </row>
    <row r="87" spans="1:11" x14ac:dyDescent="0.25">
      <c r="A87" s="71" t="s">
        <v>928</v>
      </c>
      <c r="B87" s="69" t="s">
        <v>925</v>
      </c>
      <c r="C87" s="69" t="s">
        <v>930</v>
      </c>
      <c r="D87" s="72" t="s">
        <v>28</v>
      </c>
      <c r="E87" s="73">
        <v>178273</v>
      </c>
      <c r="F87" s="89"/>
      <c r="G87" s="53">
        <f t="shared" si="6"/>
        <v>0</v>
      </c>
      <c r="H87" s="56"/>
      <c r="I87" s="56"/>
      <c r="J87" s="90">
        <f t="shared" si="8"/>
        <v>0</v>
      </c>
      <c r="K87" s="56">
        <f t="shared" si="9"/>
        <v>0</v>
      </c>
    </row>
    <row r="88" spans="1:11" x14ac:dyDescent="0.25">
      <c r="A88" s="71" t="s">
        <v>929</v>
      </c>
      <c r="B88" s="69" t="s">
        <v>925</v>
      </c>
      <c r="C88" s="69" t="s">
        <v>931</v>
      </c>
      <c r="D88" s="72" t="s">
        <v>28</v>
      </c>
      <c r="E88" s="73">
        <v>631076</v>
      </c>
      <c r="F88" s="89"/>
      <c r="G88" s="53">
        <f t="shared" ref="G88:G96" si="10">+E88*F88</f>
        <v>0</v>
      </c>
      <c r="H88" s="56"/>
      <c r="I88" s="56"/>
      <c r="J88" s="90">
        <f t="shared" si="8"/>
        <v>0</v>
      </c>
      <c r="K88" s="56">
        <f t="shared" si="9"/>
        <v>0</v>
      </c>
    </row>
    <row r="89" spans="1:11" x14ac:dyDescent="0.25">
      <c r="A89" s="71" t="s">
        <v>932</v>
      </c>
      <c r="B89" s="69" t="s">
        <v>925</v>
      </c>
      <c r="C89" s="69" t="s">
        <v>933</v>
      </c>
      <c r="D89" s="72" t="s">
        <v>28</v>
      </c>
      <c r="E89" s="73">
        <v>248473</v>
      </c>
      <c r="F89" s="89"/>
      <c r="G89" s="53">
        <f t="shared" si="6"/>
        <v>0</v>
      </c>
      <c r="H89" s="56"/>
      <c r="I89" s="56"/>
      <c r="J89" s="90">
        <f t="shared" si="8"/>
        <v>0</v>
      </c>
      <c r="K89" s="56">
        <f t="shared" si="9"/>
        <v>0</v>
      </c>
    </row>
    <row r="90" spans="1:11" x14ac:dyDescent="0.25">
      <c r="A90" s="71" t="s">
        <v>934</v>
      </c>
      <c r="B90" s="69" t="s">
        <v>925</v>
      </c>
      <c r="C90" s="69" t="s">
        <v>941</v>
      </c>
      <c r="D90" s="72" t="s">
        <v>28</v>
      </c>
      <c r="E90" s="73">
        <v>245787</v>
      </c>
      <c r="F90" s="89"/>
      <c r="G90" s="53">
        <f t="shared" si="10"/>
        <v>0</v>
      </c>
      <c r="H90" s="56"/>
      <c r="I90" s="56"/>
      <c r="J90" s="90">
        <f t="shared" si="8"/>
        <v>0</v>
      </c>
      <c r="K90" s="56">
        <f t="shared" si="9"/>
        <v>0</v>
      </c>
    </row>
    <row r="91" spans="1:11" x14ac:dyDescent="0.25">
      <c r="A91" s="71" t="s">
        <v>935</v>
      </c>
      <c r="B91" s="69" t="s">
        <v>925</v>
      </c>
      <c r="C91" s="69" t="s">
        <v>942</v>
      </c>
      <c r="D91" s="72" t="s">
        <v>28</v>
      </c>
      <c r="E91" s="73">
        <v>5868244</v>
      </c>
      <c r="F91" s="89"/>
      <c r="G91" s="53">
        <f t="shared" si="6"/>
        <v>0</v>
      </c>
      <c r="H91" s="56"/>
      <c r="I91" s="56"/>
      <c r="J91" s="90">
        <f t="shared" si="8"/>
        <v>0</v>
      </c>
      <c r="K91" s="56">
        <f t="shared" si="9"/>
        <v>0</v>
      </c>
    </row>
    <row r="92" spans="1:11" x14ac:dyDescent="0.25">
      <c r="A92" s="71" t="s">
        <v>936</v>
      </c>
      <c r="B92" s="69" t="s">
        <v>925</v>
      </c>
      <c r="C92" s="69" t="s">
        <v>943</v>
      </c>
      <c r="D92" s="72" t="s">
        <v>26</v>
      </c>
      <c r="E92" s="73">
        <v>23977</v>
      </c>
      <c r="F92" s="89"/>
      <c r="G92" s="53">
        <f t="shared" si="10"/>
        <v>0</v>
      </c>
      <c r="H92" s="56"/>
      <c r="I92" s="56"/>
      <c r="J92" s="90">
        <f t="shared" si="8"/>
        <v>0</v>
      </c>
      <c r="K92" s="56">
        <f t="shared" si="9"/>
        <v>0</v>
      </c>
    </row>
    <row r="93" spans="1:11" x14ac:dyDescent="0.25">
      <c r="A93" s="71" t="s">
        <v>937</v>
      </c>
      <c r="B93" s="69" t="s">
        <v>925</v>
      </c>
      <c r="C93" s="69" t="s">
        <v>944</v>
      </c>
      <c r="D93" s="72" t="s">
        <v>26</v>
      </c>
      <c r="E93" s="73">
        <v>140043</v>
      </c>
      <c r="F93" s="89"/>
      <c r="G93" s="53">
        <f t="shared" si="6"/>
        <v>0</v>
      </c>
      <c r="H93" s="56"/>
      <c r="I93" s="56"/>
      <c r="J93" s="90">
        <f t="shared" si="8"/>
        <v>0</v>
      </c>
      <c r="K93" s="56">
        <f t="shared" si="9"/>
        <v>0</v>
      </c>
    </row>
    <row r="94" spans="1:11" x14ac:dyDescent="0.25">
      <c r="A94" s="71" t="s">
        <v>938</v>
      </c>
      <c r="B94" s="69" t="s">
        <v>925</v>
      </c>
      <c r="C94" s="69" t="s">
        <v>945</v>
      </c>
      <c r="D94" s="72" t="s">
        <v>26</v>
      </c>
      <c r="E94" s="73">
        <v>322862</v>
      </c>
      <c r="F94" s="89"/>
      <c r="G94" s="53">
        <f t="shared" si="10"/>
        <v>0</v>
      </c>
      <c r="H94" s="56"/>
      <c r="I94" s="56"/>
      <c r="J94" s="90">
        <f t="shared" si="8"/>
        <v>0</v>
      </c>
      <c r="K94" s="56">
        <f t="shared" si="9"/>
        <v>0</v>
      </c>
    </row>
    <row r="95" spans="1:11" x14ac:dyDescent="0.25">
      <c r="A95" s="71" t="s">
        <v>939</v>
      </c>
      <c r="B95" s="69" t="s">
        <v>925</v>
      </c>
      <c r="C95" s="69" t="s">
        <v>946</v>
      </c>
      <c r="D95" s="72" t="s">
        <v>26</v>
      </c>
      <c r="E95" s="73">
        <v>125039</v>
      </c>
      <c r="F95" s="89"/>
      <c r="G95" s="53">
        <f t="shared" si="6"/>
        <v>0</v>
      </c>
      <c r="H95" s="56"/>
      <c r="I95" s="56"/>
      <c r="J95" s="90">
        <f t="shared" si="8"/>
        <v>0</v>
      </c>
      <c r="K95" s="56">
        <f t="shared" si="9"/>
        <v>0</v>
      </c>
    </row>
    <row r="96" spans="1:11" x14ac:dyDescent="0.25">
      <c r="A96" s="71" t="s">
        <v>940</v>
      </c>
      <c r="B96" s="69" t="s">
        <v>925</v>
      </c>
      <c r="C96" s="69" t="s">
        <v>947</v>
      </c>
      <c r="D96" s="72" t="s">
        <v>26</v>
      </c>
      <c r="E96" s="73">
        <v>89395</v>
      </c>
      <c r="F96" s="89"/>
      <c r="G96" s="53">
        <f t="shared" si="10"/>
        <v>0</v>
      </c>
      <c r="H96" s="56"/>
      <c r="I96" s="56"/>
      <c r="J96" s="90">
        <f t="shared" ref="J62:J96" si="11">+F96</f>
        <v>0</v>
      </c>
      <c r="K96" s="56">
        <f t="shared" si="9"/>
        <v>0</v>
      </c>
    </row>
    <row r="97" spans="1:11" ht="28.5" x14ac:dyDescent="0.25">
      <c r="A97" s="19"/>
      <c r="B97" s="19"/>
      <c r="C97" s="20"/>
      <c r="E97" s="74" t="s">
        <v>927</v>
      </c>
      <c r="F97" s="75" t="e">
        <f>+G97/(G97+I98+K99)</f>
        <v>#DIV/0!</v>
      </c>
      <c r="G97" s="76">
        <f>+SUM(G7:G96)-I98-K99</f>
        <v>0</v>
      </c>
      <c r="H97" s="77"/>
      <c r="I97" s="78"/>
      <c r="J97" s="77"/>
      <c r="K97" s="78"/>
    </row>
    <row r="98" spans="1:11" x14ac:dyDescent="0.25">
      <c r="A98" s="19"/>
      <c r="B98" s="19"/>
      <c r="C98" s="52"/>
      <c r="E98" s="64" t="s">
        <v>926</v>
      </c>
      <c r="F98" s="57"/>
      <c r="G98" s="58"/>
      <c r="H98" s="59" t="e">
        <f>+I5/G5</f>
        <v>#DIV/0!</v>
      </c>
      <c r="I98" s="61">
        <f>+SUM(I47:I60)+SUM(I30:I35)+I28+I17</f>
        <v>0</v>
      </c>
      <c r="J98" s="57"/>
      <c r="K98" s="57"/>
    </row>
    <row r="99" spans="1:11" x14ac:dyDescent="0.25">
      <c r="A99" s="19"/>
      <c r="B99" s="19"/>
      <c r="C99" s="20"/>
      <c r="D99" s="55"/>
      <c r="E99" s="64" t="s">
        <v>925</v>
      </c>
      <c r="F99" s="57"/>
      <c r="G99" s="58"/>
      <c r="H99" s="57"/>
      <c r="I99" s="60"/>
      <c r="J99" s="59" t="e">
        <f>+K5/G5</f>
        <v>#DIV/0!</v>
      </c>
      <c r="K99" s="62">
        <f>SUM(K61:K96)</f>
        <v>0</v>
      </c>
    </row>
    <row r="100" spans="1:11" ht="57" x14ac:dyDescent="0.25">
      <c r="A100" s="19"/>
      <c r="B100" s="19"/>
      <c r="C100" s="20"/>
      <c r="D100" s="55"/>
      <c r="E100" s="64" t="s">
        <v>950</v>
      </c>
      <c r="F100" s="63" t="e">
        <f>+(I5+K5)/G5</f>
        <v>#DIV/0!</v>
      </c>
      <c r="G100" s="62">
        <f>+I5+K5</f>
        <v>0</v>
      </c>
      <c r="H100" s="57"/>
      <c r="I100" s="60"/>
      <c r="J100" s="57"/>
      <c r="K100" s="60"/>
    </row>
    <row r="101" spans="1:11" x14ac:dyDescent="0.25">
      <c r="E101" s="65" t="s">
        <v>953</v>
      </c>
      <c r="F101" s="63" t="e">
        <f>SUM(F97:F100)</f>
        <v>#DIV/0!</v>
      </c>
      <c r="G101" s="62">
        <f>+G97+I98+K99</f>
        <v>0</v>
      </c>
      <c r="H101" s="59" t="e">
        <f>SUM(H97:H99)</f>
        <v>#DIV/0!</v>
      </c>
      <c r="I101" s="58"/>
      <c r="J101" s="57" t="e">
        <f>SUM(J97:J99)</f>
        <v>#DIV/0!</v>
      </c>
      <c r="K101" s="58"/>
    </row>
    <row r="102" spans="1:11" ht="15.75" thickBot="1" x14ac:dyDescent="0.3">
      <c r="E102" s="66"/>
      <c r="F102" s="67"/>
      <c r="G102" s="68"/>
      <c r="H102" s="67"/>
      <c r="I102" s="67"/>
      <c r="J102" s="67"/>
      <c r="K102" s="67"/>
    </row>
    <row r="103" spans="1:11" x14ac:dyDescent="0.25">
      <c r="E103" s="51"/>
      <c r="G103" s="51"/>
    </row>
    <row r="104" spans="1:11" x14ac:dyDescent="0.25">
      <c r="E104" s="51"/>
    </row>
  </sheetData>
  <mergeCells count="5">
    <mergeCell ref="F3:K3"/>
    <mergeCell ref="A1:I1"/>
    <mergeCell ref="F4:G4"/>
    <mergeCell ref="H4:I4"/>
    <mergeCell ref="J4:K4"/>
  </mergeCells>
  <phoneticPr fontId="18" type="noConversion"/>
  <conditionalFormatting sqref="G5">
    <cfRule type="cellIs" dxfId="5" priority="19" operator="lessThan">
      <formula>6000</formula>
    </cfRule>
    <cfRule type="expression" dxfId="4" priority="22">
      <formula>$G$5&gt;=6000</formula>
    </cfRule>
  </conditionalFormatting>
  <conditionalFormatting sqref="I5">
    <cfRule type="cellIs" dxfId="3" priority="18" operator="lessThan">
      <formula>6000</formula>
    </cfRule>
    <cfRule type="expression" dxfId="2" priority="21">
      <formula>$I$5&gt;=6000</formula>
    </cfRule>
  </conditionalFormatting>
  <conditionalFormatting sqref="K5">
    <cfRule type="cellIs" dxfId="1" priority="15" operator="lessThan">
      <formula>6000</formula>
    </cfRule>
    <cfRule type="expression" dxfId="0" priority="16">
      <formula>$I$5&gt;=6000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>
      <selection activeCell="B5" sqref="B5"/>
    </sheetView>
  </sheetViews>
  <sheetFormatPr defaultRowHeight="15" x14ac:dyDescent="0.25"/>
  <cols>
    <col min="1" max="1" width="37.7109375" customWidth="1"/>
    <col min="2" max="2" width="43.7109375" customWidth="1"/>
  </cols>
  <sheetData>
    <row r="1" spans="1:2" x14ac:dyDescent="0.25">
      <c r="A1" s="48"/>
      <c r="B1" s="48"/>
    </row>
    <row r="2" spans="1:2" ht="45" x14ac:dyDescent="0.25">
      <c r="A2" s="49" t="s">
        <v>916</v>
      </c>
      <c r="B2" s="50">
        <v>1</v>
      </c>
    </row>
    <row r="3" spans="1:2" ht="30" x14ac:dyDescent="0.25">
      <c r="A3" s="49" t="s">
        <v>917</v>
      </c>
      <c r="B3" s="50">
        <v>0.6</v>
      </c>
    </row>
    <row r="4" spans="1:2" ht="30" x14ac:dyDescent="0.25">
      <c r="A4" s="49" t="s">
        <v>918</v>
      </c>
      <c r="B4" s="50">
        <v>0.4</v>
      </c>
    </row>
    <row r="5" spans="1:2" x14ac:dyDescent="0.25">
      <c r="A5" s="49" t="s">
        <v>919</v>
      </c>
      <c r="B5" s="50">
        <v>0.6</v>
      </c>
    </row>
    <row r="6" spans="1:2" x14ac:dyDescent="0.25">
      <c r="A6" s="49" t="s">
        <v>920</v>
      </c>
      <c r="B6" s="50">
        <v>0.15</v>
      </c>
    </row>
    <row r="7" spans="1:2" x14ac:dyDescent="0.25">
      <c r="A7" s="49" t="s">
        <v>890</v>
      </c>
      <c r="B7" s="50">
        <v>0.15</v>
      </c>
    </row>
    <row r="8" spans="1:2" x14ac:dyDescent="0.25">
      <c r="A8" s="49" t="s">
        <v>921</v>
      </c>
      <c r="B8" s="50">
        <v>0.5</v>
      </c>
    </row>
    <row r="9" spans="1:2" x14ac:dyDescent="0.25">
      <c r="A9" s="49" t="s">
        <v>922</v>
      </c>
      <c r="B9" s="50">
        <v>0.3</v>
      </c>
    </row>
    <row r="10" spans="1:2" x14ac:dyDescent="0.25">
      <c r="A10" s="49" t="s">
        <v>29</v>
      </c>
      <c r="B10" s="50">
        <v>1.4E-2</v>
      </c>
    </row>
    <row r="11" spans="1:2" x14ac:dyDescent="0.25">
      <c r="A11" s="49" t="s">
        <v>30</v>
      </c>
      <c r="B11" s="50">
        <v>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Állatlétszám</vt:lpstr>
      <vt:lpstr>növények</vt:lpstr>
      <vt:lpstr>STÉ</vt:lpstr>
      <vt:lpstr>Háttér</vt:lpstr>
      <vt:lpstr>növények!Nyomtatási_cím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EMVA Kft</dc:creator>
  <cp:lastModifiedBy>KeszthelyiK@EMVAKFT.local</cp:lastModifiedBy>
  <dcterms:created xsi:type="dcterms:W3CDTF">2015-08-17T13:04:06Z</dcterms:created>
  <dcterms:modified xsi:type="dcterms:W3CDTF">2025-02-10T14:53:02Z</dcterms:modified>
</cp:coreProperties>
</file>